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2"/>
  </bookViews>
  <sheets>
    <sheet name="raw data" sheetId="1" r:id="rId1"/>
    <sheet name="LMDI raw data" sheetId="3" r:id="rId2"/>
    <sheet name="LMDI result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<sst xmlns="http://schemas.openxmlformats.org/spreadsheetml/2006/main" count="349" uniqueCount="68">
  <si>
    <t>Economy (Billion Yuan))</t>
  </si>
  <si>
    <t>Region</t>
  </si>
  <si>
    <t>Year</t>
  </si>
  <si>
    <t>Beijing</t>
  </si>
  <si>
    <t>Tianjing</t>
  </si>
  <si>
    <t>Hebei</t>
  </si>
  <si>
    <t>BTH</t>
  </si>
  <si>
    <t>Carbon Emission (MT)</t>
  </si>
  <si>
    <t>Energy Consumption (TCE)</t>
  </si>
  <si>
    <t>Carbon Emission Intensity</t>
  </si>
  <si>
    <t>E_Tapio</t>
  </si>
  <si>
    <t>2000-2005</t>
  </si>
  <si>
    <t>2006-2010</t>
  </si>
  <si>
    <t>2011-2015</t>
  </si>
  <si>
    <t>2006-2021</t>
  </si>
  <si>
    <t>G_Tapio</t>
  </si>
  <si>
    <t>year</t>
  </si>
  <si>
    <t>Yi</t>
  </si>
  <si>
    <t>Ei</t>
  </si>
  <si>
    <t>Ci (MT)</t>
  </si>
  <si>
    <t>Gi</t>
  </si>
  <si>
    <t>Ivi</t>
  </si>
  <si>
    <t>Pi</t>
  </si>
  <si>
    <t>D</t>
  </si>
  <si>
    <t>E</t>
  </si>
  <si>
    <t>F</t>
  </si>
  <si>
    <t>G</t>
  </si>
  <si>
    <t>H</t>
  </si>
  <si>
    <t>P</t>
  </si>
  <si>
    <t>C_theory</t>
  </si>
  <si>
    <t>check</t>
  </si>
  <si>
    <t xml:space="preserve">area_num </t>
  </si>
  <si>
    <t>Ci_L1</t>
  </si>
  <si>
    <t>D_L1</t>
  </si>
  <si>
    <t>E_L1</t>
  </si>
  <si>
    <t>F_L1</t>
  </si>
  <si>
    <t>G_L1</t>
  </si>
  <si>
    <t>H_L1</t>
  </si>
  <si>
    <t>P_L1</t>
  </si>
  <si>
    <t>L</t>
  </si>
  <si>
    <t>delta_ln_D</t>
  </si>
  <si>
    <t>effect_D</t>
  </si>
  <si>
    <t>delta_ln_E</t>
  </si>
  <si>
    <t>effect_E</t>
  </si>
  <si>
    <t>delta_ln_F</t>
  </si>
  <si>
    <t>effect_F</t>
  </si>
  <si>
    <t>delta_ln_G</t>
  </si>
  <si>
    <t>effect_G</t>
  </si>
  <si>
    <t>delta_ln_H</t>
  </si>
  <si>
    <t>effect_H</t>
  </si>
  <si>
    <t>delta_ln_P</t>
  </si>
  <si>
    <t>effect_P</t>
  </si>
  <si>
    <t>delta_Ci</t>
  </si>
  <si>
    <t>total_effect</t>
  </si>
  <si>
    <t>decomposit~r</t>
  </si>
  <si>
    <t>cum_effect_D</t>
  </si>
  <si>
    <t>cum_effect_E</t>
  </si>
  <si>
    <t>cum_effect_F</t>
  </si>
  <si>
    <t>cum_effect_G</t>
  </si>
  <si>
    <t>cum_effect_H</t>
  </si>
  <si>
    <t>cum_effect_P</t>
  </si>
  <si>
    <t>total</t>
  </si>
  <si>
    <t>CEI</t>
  </si>
  <si>
    <t>EFI</t>
  </si>
  <si>
    <t>FII</t>
  </si>
  <si>
    <t>IAR</t>
  </si>
  <si>
    <t>PGDP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</si>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</sst>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.0000_ "/>
  </numFmts>
  <fonts count="25">
    <font>
      <sz val="11"/>
      <color theme="1"/>
      <name val="等线"/>
      <charset val="134"/>
      <scheme val="minor"/>
    </font>
    <font>
      <sz val="11"/>
      <name val="Times New Roman"/>
      <charset val="134"/>
    </font>
    <font>
      <sz val="11"/>
      <name val="Calibri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6" borderId="4" applyNumberFormat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/>
  </cellStyleXfs>
  <cellXfs count="20">
    <xf numFmtId="0" fontId="0" fillId="0" borderId="0" xfId="0"/>
    <xf numFmtId="0" fontId="1" fillId="0" borderId="0" xfId="50" applyFont="1"/>
    <xf numFmtId="1" fontId="1" fillId="0" borderId="0" xfId="50" applyNumberFormat="1" applyFont="1"/>
    <xf numFmtId="2" fontId="1" fillId="0" borderId="0" xfId="50" applyNumberFormat="1" applyFont="1"/>
    <xf numFmtId="176" fontId="1" fillId="0" borderId="0" xfId="50" applyNumberFormat="1" applyFont="1"/>
    <xf numFmtId="0" fontId="2" fillId="2" borderId="0" xfId="50" applyFill="1"/>
    <xf numFmtId="0" fontId="2" fillId="0" borderId="0" xfId="50"/>
    <xf numFmtId="0" fontId="1" fillId="2" borderId="0" xfId="50" applyFont="1" applyFill="1"/>
    <xf numFmtId="1" fontId="1" fillId="2" borderId="0" xfId="50" applyNumberFormat="1" applyFont="1" applyFill="1"/>
    <xf numFmtId="0" fontId="3" fillId="0" borderId="0" xfId="50" applyFont="1"/>
    <xf numFmtId="0" fontId="3" fillId="2" borderId="0" xfId="50" applyFont="1" applyFill="1"/>
    <xf numFmtId="0" fontId="1" fillId="3" borderId="0" xfId="50" applyFont="1" applyFill="1"/>
    <xf numFmtId="9" fontId="4" fillId="2" borderId="0" xfId="49" applyFont="1" applyFill="1" applyBorder="1" applyAlignment="1"/>
    <xf numFmtId="9" fontId="4" fillId="2" borderId="0" xfId="49" applyFont="1" applyFill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/>
    <xf numFmtId="178" fontId="4" fillId="0" borderId="0" xfId="0" applyNumberFormat="1" applyFont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508456801206"/>
          <c:y val="0.0641454186297666"/>
          <c:w val="0.790965970458904"/>
          <c:h val="0.7873427767281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'LMDI result'!$C$28</c:f>
              <c:strCache>
                <c:ptCount val="1"/>
                <c:pt idx="0">
                  <c:v>CEI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result'!$B$29:$B$49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result'!$C$29:$C$49</c:f>
              <c:numCache>
                <c:formatCode>0.00</c:formatCode>
                <c:ptCount val="21"/>
                <c:pt idx="0">
                  <c:v>-1.70942962646484</c:v>
                </c:pt>
                <c:pt idx="1">
                  <c:v>-0.558741683959961</c:v>
                </c:pt>
                <c:pt idx="2">
                  <c:v>-1.35309051513672</c:v>
                </c:pt>
                <c:pt idx="3">
                  <c:v>5.03561065673828</c:v>
                </c:pt>
                <c:pt idx="4">
                  <c:v>8.17376708984375</c:v>
                </c:pt>
                <c:pt idx="5">
                  <c:v>-2.85083374023437</c:v>
                </c:pt>
                <c:pt idx="6">
                  <c:v>-0.507146835327148</c:v>
                </c:pt>
                <c:pt idx="7">
                  <c:v>-2.72931549072266</c:v>
                </c:pt>
                <c:pt idx="8">
                  <c:v>0.105288991928101</c:v>
                </c:pt>
                <c:pt idx="9">
                  <c:v>-3.36351989746094</c:v>
                </c:pt>
                <c:pt idx="10">
                  <c:v>-1.23621574401855</c:v>
                </c:pt>
                <c:pt idx="11">
                  <c:v>-2.77655242919922</c:v>
                </c:pt>
                <c:pt idx="12">
                  <c:v>-14.5632702636719</c:v>
                </c:pt>
                <c:pt idx="13">
                  <c:v>-6.82949340820312</c:v>
                </c:pt>
                <c:pt idx="14">
                  <c:v>-6.149853515625</c:v>
                </c:pt>
                <c:pt idx="15">
                  <c:v>-4.71838806152344</c:v>
                </c:pt>
                <c:pt idx="16">
                  <c:v>-1.08485343933105</c:v>
                </c:pt>
                <c:pt idx="17">
                  <c:v>7.67454711914062</c:v>
                </c:pt>
                <c:pt idx="18">
                  <c:v>-1.02935729980469</c:v>
                </c:pt>
                <c:pt idx="19">
                  <c:v>6.07333312988281</c:v>
                </c:pt>
                <c:pt idx="20">
                  <c:v>-8.29365234375</c:v>
                </c:pt>
              </c:numCache>
            </c:numRef>
          </c:val>
        </c:ser>
        <c:ser>
          <c:idx val="1"/>
          <c:order val="1"/>
          <c:tx>
            <c:strRef>
              <c:f>'LMDI result'!$D$28</c:f>
              <c:strCache>
                <c:ptCount val="1"/>
                <c:pt idx="0">
                  <c:v>EFI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result'!$B$29:$B$49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result'!$D$29:$D$49</c:f>
              <c:numCache>
                <c:formatCode>0.00</c:formatCode>
                <c:ptCount val="21"/>
                <c:pt idx="0">
                  <c:v>-9.60817199707031</c:v>
                </c:pt>
                <c:pt idx="1">
                  <c:v>-2.33119155883789</c:v>
                </c:pt>
                <c:pt idx="2">
                  <c:v>-9.47489501953125</c:v>
                </c:pt>
                <c:pt idx="3">
                  <c:v>-4.76295074462891</c:v>
                </c:pt>
                <c:pt idx="4">
                  <c:v>-11.2151513671875</c:v>
                </c:pt>
                <c:pt idx="5">
                  <c:v>-9.58735778808594</c:v>
                </c:pt>
                <c:pt idx="6">
                  <c:v>-13.0768286132813</c:v>
                </c:pt>
                <c:pt idx="7">
                  <c:v>-17.4191760253906</c:v>
                </c:pt>
                <c:pt idx="8">
                  <c:v>-19.8602954101563</c:v>
                </c:pt>
                <c:pt idx="9">
                  <c:v>-6.22488647460937</c:v>
                </c:pt>
                <c:pt idx="10">
                  <c:v>-22.2510961914063</c:v>
                </c:pt>
                <c:pt idx="11">
                  <c:v>-15.973525390625</c:v>
                </c:pt>
                <c:pt idx="12">
                  <c:v>-13.8647424316406</c:v>
                </c:pt>
                <c:pt idx="13">
                  <c:v>-14.3601989746094</c:v>
                </c:pt>
                <c:pt idx="14">
                  <c:v>-15.3784460449219</c:v>
                </c:pt>
                <c:pt idx="15">
                  <c:v>-21.1546166992187</c:v>
                </c:pt>
                <c:pt idx="16">
                  <c:v>13.6402319335937</c:v>
                </c:pt>
                <c:pt idx="17">
                  <c:v>11.0504541015625</c:v>
                </c:pt>
                <c:pt idx="18">
                  <c:v>-16.1311108398437</c:v>
                </c:pt>
                <c:pt idx="19">
                  <c:v>16.6680493164063</c:v>
                </c:pt>
                <c:pt idx="20">
                  <c:v>1.90680221557617</c:v>
                </c:pt>
              </c:numCache>
            </c:numRef>
          </c:val>
        </c:ser>
        <c:ser>
          <c:idx val="2"/>
          <c:order val="2"/>
          <c:tx>
            <c:strRef>
              <c:f>'LMDI result'!$E$28</c:f>
              <c:strCache>
                <c:ptCount val="1"/>
                <c:pt idx="0">
                  <c:v>FII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result'!$B$29:$B$49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result'!$E$29:$E$49</c:f>
              <c:numCache>
                <c:formatCode>0.00</c:formatCode>
                <c:ptCount val="21"/>
                <c:pt idx="0">
                  <c:v>7.85406311035156</c:v>
                </c:pt>
                <c:pt idx="1">
                  <c:v>1.28490951538086</c:v>
                </c:pt>
                <c:pt idx="2">
                  <c:v>-3.91021728515625</c:v>
                </c:pt>
                <c:pt idx="3">
                  <c:v>-3.63389404296875</c:v>
                </c:pt>
                <c:pt idx="4">
                  <c:v>-8.93438842773437</c:v>
                </c:pt>
                <c:pt idx="5">
                  <c:v>0.918113250732422</c:v>
                </c:pt>
                <c:pt idx="6">
                  <c:v>6.67115661621094</c:v>
                </c:pt>
                <c:pt idx="7">
                  <c:v>-3.33241455078125</c:v>
                </c:pt>
                <c:pt idx="8">
                  <c:v>26.9974731445312</c:v>
                </c:pt>
                <c:pt idx="9">
                  <c:v>0.723771896362305</c:v>
                </c:pt>
                <c:pt idx="10">
                  <c:v>8.34266052246094</c:v>
                </c:pt>
                <c:pt idx="11">
                  <c:v>8.8225048828125</c:v>
                </c:pt>
                <c:pt idx="12">
                  <c:v>13.8597192382813</c:v>
                </c:pt>
                <c:pt idx="13">
                  <c:v>10.3906323242187</c:v>
                </c:pt>
                <c:pt idx="14">
                  <c:v>19.919091796875</c:v>
                </c:pt>
                <c:pt idx="15">
                  <c:v>24.3708935546875</c:v>
                </c:pt>
                <c:pt idx="16">
                  <c:v>-18.7713256835938</c:v>
                </c:pt>
                <c:pt idx="17">
                  <c:v>62.1557470703125</c:v>
                </c:pt>
                <c:pt idx="18">
                  <c:v>17.056201171875</c:v>
                </c:pt>
                <c:pt idx="19">
                  <c:v>-11.6399487304688</c:v>
                </c:pt>
                <c:pt idx="20">
                  <c:v>-35.0285083007812</c:v>
                </c:pt>
              </c:numCache>
            </c:numRef>
          </c:val>
        </c:ser>
        <c:ser>
          <c:idx val="3"/>
          <c:order val="3"/>
          <c:tx>
            <c:strRef>
              <c:f>'LMDI result'!$F$28</c:f>
              <c:strCache>
                <c:ptCount val="1"/>
                <c:pt idx="0">
                  <c:v>IAR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result'!$B$29:$B$49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result'!$F$29:$F$49</c:f>
              <c:numCache>
                <c:formatCode>0.00</c:formatCode>
                <c:ptCount val="21"/>
                <c:pt idx="0">
                  <c:v>-0.264356727600098</c:v>
                </c:pt>
                <c:pt idx="1">
                  <c:v>0.596753158569336</c:v>
                </c:pt>
                <c:pt idx="2">
                  <c:v>4.18629821777344</c:v>
                </c:pt>
                <c:pt idx="3">
                  <c:v>6.09745178222656</c:v>
                </c:pt>
                <c:pt idx="4">
                  <c:v>7.10252563476562</c:v>
                </c:pt>
                <c:pt idx="5">
                  <c:v>7.58994689941406</c:v>
                </c:pt>
                <c:pt idx="6">
                  <c:v>-1.216494140625</c:v>
                </c:pt>
                <c:pt idx="7">
                  <c:v>6.75213989257812</c:v>
                </c:pt>
                <c:pt idx="8">
                  <c:v>-8.31775634765625</c:v>
                </c:pt>
                <c:pt idx="9">
                  <c:v>2.27415893554687</c:v>
                </c:pt>
                <c:pt idx="10">
                  <c:v>5.19250122070313</c:v>
                </c:pt>
                <c:pt idx="11">
                  <c:v>1.7744645690918</c:v>
                </c:pt>
                <c:pt idx="12">
                  <c:v>-1.32383926391602</c:v>
                </c:pt>
                <c:pt idx="13">
                  <c:v>-1.48171417236328</c:v>
                </c:pt>
                <c:pt idx="14">
                  <c:v>-5.61136779785156</c:v>
                </c:pt>
                <c:pt idx="15">
                  <c:v>-12.01458984375</c:v>
                </c:pt>
                <c:pt idx="16">
                  <c:v>-10.6607690429688</c:v>
                </c:pt>
                <c:pt idx="17">
                  <c:v>-81.0793701171875</c:v>
                </c:pt>
                <c:pt idx="18">
                  <c:v>-3.66808013916016</c:v>
                </c:pt>
                <c:pt idx="19">
                  <c:v>-7.15353698730469</c:v>
                </c:pt>
                <c:pt idx="20">
                  <c:v>17.144326171875</c:v>
                </c:pt>
              </c:numCache>
            </c:numRef>
          </c:val>
        </c:ser>
        <c:ser>
          <c:idx val="4"/>
          <c:order val="4"/>
          <c:tx>
            <c:strRef>
              <c:f>'LMDI result'!$G$28</c:f>
              <c:strCache>
                <c:ptCount val="1"/>
                <c:pt idx="0">
                  <c:v>PGDP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result'!$B$29:$B$49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result'!$G$29:$G$49</c:f>
              <c:numCache>
                <c:formatCode>0.00</c:formatCode>
                <c:ptCount val="21"/>
                <c:pt idx="0">
                  <c:v>5.67768371582031</c:v>
                </c:pt>
                <c:pt idx="1">
                  <c:v>5.60486877441406</c:v>
                </c:pt>
                <c:pt idx="2">
                  <c:v>10.0458355712891</c:v>
                </c:pt>
                <c:pt idx="3">
                  <c:v>9.73836242675781</c:v>
                </c:pt>
                <c:pt idx="4">
                  <c:v>14.0431286621094</c:v>
                </c:pt>
                <c:pt idx="5">
                  <c:v>7.67786376953125</c:v>
                </c:pt>
                <c:pt idx="6">
                  <c:v>12.4273205566406</c:v>
                </c:pt>
                <c:pt idx="7">
                  <c:v>17.8229125976562</c:v>
                </c:pt>
                <c:pt idx="8">
                  <c:v>6.174833984375</c:v>
                </c:pt>
                <c:pt idx="9">
                  <c:v>15.7978588867187</c:v>
                </c:pt>
                <c:pt idx="10">
                  <c:v>20.1839184570313</c:v>
                </c:pt>
                <c:pt idx="11">
                  <c:v>12.6850427246094</c:v>
                </c:pt>
                <c:pt idx="12">
                  <c:v>11.5454541015625</c:v>
                </c:pt>
                <c:pt idx="13">
                  <c:v>8.60786682128906</c:v>
                </c:pt>
                <c:pt idx="14">
                  <c:v>2.37908554077148</c:v>
                </c:pt>
                <c:pt idx="15">
                  <c:v>7.68862976074219</c:v>
                </c:pt>
                <c:pt idx="16">
                  <c:v>15.3100061035156</c:v>
                </c:pt>
                <c:pt idx="17">
                  <c:v>13.4272399902344</c:v>
                </c:pt>
                <c:pt idx="18">
                  <c:v>7.67608337402344</c:v>
                </c:pt>
                <c:pt idx="19">
                  <c:v>-0.77296012878418</c:v>
                </c:pt>
                <c:pt idx="20">
                  <c:v>19.5543786621094</c:v>
                </c:pt>
              </c:numCache>
            </c:numRef>
          </c:val>
        </c:ser>
        <c:ser>
          <c:idx val="5"/>
          <c:order val="5"/>
          <c:tx>
            <c:strRef>
              <c:f>'LMDI result'!$H$28</c:f>
              <c:strCache>
                <c:ptCount val="1"/>
                <c:pt idx="0">
                  <c:v>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result'!$B$29:$B$49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result'!$H$29:$H$49</c:f>
              <c:numCache>
                <c:formatCode>0.00</c:formatCode>
                <c:ptCount val="21"/>
                <c:pt idx="0">
                  <c:v>0.177412338256836</c:v>
                </c:pt>
                <c:pt idx="1">
                  <c:v>0.187120952606201</c:v>
                </c:pt>
                <c:pt idx="2">
                  <c:v>0.257739410400391</c:v>
                </c:pt>
                <c:pt idx="3">
                  <c:v>0.911925582885742</c:v>
                </c:pt>
                <c:pt idx="4">
                  <c:v>1.53540161132813</c:v>
                </c:pt>
                <c:pt idx="5">
                  <c:v>2.7865673828125</c:v>
                </c:pt>
                <c:pt idx="6">
                  <c:v>3.63252258300781</c:v>
                </c:pt>
                <c:pt idx="7">
                  <c:v>5.68879150390625</c:v>
                </c:pt>
                <c:pt idx="8">
                  <c:v>4.98441009521484</c:v>
                </c:pt>
                <c:pt idx="9">
                  <c:v>7.21427856445313</c:v>
                </c:pt>
                <c:pt idx="10">
                  <c:v>4.58271545410156</c:v>
                </c:pt>
                <c:pt idx="11">
                  <c:v>4.24312713623047</c:v>
                </c:pt>
                <c:pt idx="12">
                  <c:v>3.67277221679687</c:v>
                </c:pt>
                <c:pt idx="13">
                  <c:v>2.12659957885742</c:v>
                </c:pt>
                <c:pt idx="14">
                  <c:v>1.08941558837891</c:v>
                </c:pt>
                <c:pt idx="15">
                  <c:v>0.42091178894043</c:v>
                </c:pt>
                <c:pt idx="16">
                  <c:v>-3.38816192626953</c:v>
                </c:pt>
                <c:pt idx="17">
                  <c:v>-2.88287475585937</c:v>
                </c:pt>
                <c:pt idx="18">
                  <c:v>0.226000804901123</c:v>
                </c:pt>
                <c:pt idx="19">
                  <c:v>0.231116142272949</c:v>
                </c:pt>
                <c:pt idx="20">
                  <c:v>-1.60989440917969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660314160"/>
        <c:axId val="660315120"/>
      </c:barChart>
      <c:catAx>
        <c:axId val="660314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Year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60315120"/>
        <c:crossesAt val="-100"/>
        <c:auto val="1"/>
        <c:lblAlgn val="ctr"/>
        <c:lblOffset val="100"/>
        <c:tickLblSkip val="2"/>
        <c:noMultiLvlLbl val="0"/>
      </c:catAx>
      <c:valAx>
        <c:axId val="6603151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Contributions of Multiple Factors to Carbon Emissions Change</a:t>
                </a:r>
                <a:r>
                  <a:rPr lang="zh-CN" alt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（</a:t>
                </a:r>
                <a:r>
                  <a:rPr lang="en-US" altLang="zh-CN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Mt</a:t>
                </a:r>
                <a:r>
                  <a:rPr lang="zh-CN" alt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）</a:t>
                </a:r>
                <a:endParaRPr lang="zh-CN" altLang="en-US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0162866449511401"/>
              <c:y val="0.14045303649682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60314160"/>
        <c:crossesAt val="1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3d9ca3d3-a777-4efb-beb3-65c948c43cb1}"/>
      </c:ext>
    </c:extLst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599882636993"/>
          <c:y val="0.0539265251095383"/>
          <c:w val="0.778512012569907"/>
          <c:h val="0.7852959375617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'LMDI result'!$C$55</c:f>
              <c:strCache>
                <c:ptCount val="1"/>
                <c:pt idx="0">
                  <c:v>CEI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result'!$B$56:$B$76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result'!$C$56:$C$76</c:f>
              <c:numCache>
                <c:formatCode>0.00</c:formatCode>
                <c:ptCount val="21"/>
                <c:pt idx="0">
                  <c:v>-5.07762603759766</c:v>
                </c:pt>
                <c:pt idx="1">
                  <c:v>5.87276672363281</c:v>
                </c:pt>
                <c:pt idx="2">
                  <c:v>-14.8228662109375</c:v>
                </c:pt>
                <c:pt idx="3">
                  <c:v>22.6038623046875</c:v>
                </c:pt>
                <c:pt idx="4">
                  <c:v>29.2695947265625</c:v>
                </c:pt>
                <c:pt idx="5">
                  <c:v>-16.8926647949219</c:v>
                </c:pt>
                <c:pt idx="6">
                  <c:v>2.18738876342773</c:v>
                </c:pt>
                <c:pt idx="7">
                  <c:v>8.744921875</c:v>
                </c:pt>
                <c:pt idx="8">
                  <c:v>-31.9733984375</c:v>
                </c:pt>
                <c:pt idx="9">
                  <c:v>116.489638671875</c:v>
                </c:pt>
                <c:pt idx="10">
                  <c:v>-11.6642565917969</c:v>
                </c:pt>
                <c:pt idx="11">
                  <c:v>15.5286022949219</c:v>
                </c:pt>
                <c:pt idx="12">
                  <c:v>47.0417822265625</c:v>
                </c:pt>
                <c:pt idx="13">
                  <c:v>-22.2659057617187</c:v>
                </c:pt>
                <c:pt idx="14">
                  <c:v>-47.9567822265625</c:v>
                </c:pt>
                <c:pt idx="15">
                  <c:v>8.387060546875</c:v>
                </c:pt>
                <c:pt idx="16">
                  <c:v>-30.9580419921875</c:v>
                </c:pt>
                <c:pt idx="17">
                  <c:v>117.159697265625</c:v>
                </c:pt>
                <c:pt idx="18">
                  <c:v>-14.9447094726562</c:v>
                </c:pt>
                <c:pt idx="19">
                  <c:v>18.4205493164063</c:v>
                </c:pt>
                <c:pt idx="20">
                  <c:v>-48.3671630859375</c:v>
                </c:pt>
              </c:numCache>
            </c:numRef>
          </c:val>
        </c:ser>
        <c:ser>
          <c:idx val="1"/>
          <c:order val="1"/>
          <c:tx>
            <c:strRef>
              <c:f>'LMDI result'!$D$55</c:f>
              <c:strCache>
                <c:ptCount val="1"/>
                <c:pt idx="0">
                  <c:v>EFI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result'!$B$56:$B$76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result'!$D$56:$D$76</c:f>
              <c:numCache>
                <c:formatCode>0.00</c:formatCode>
                <c:ptCount val="21"/>
                <c:pt idx="0">
                  <c:v>-32.7730346679688</c:v>
                </c:pt>
                <c:pt idx="1">
                  <c:v>-3.57512542724609</c:v>
                </c:pt>
                <c:pt idx="2">
                  <c:v>5.12914428710937</c:v>
                </c:pt>
                <c:pt idx="3">
                  <c:v>-23.3874975585938</c:v>
                </c:pt>
                <c:pt idx="4">
                  <c:v>-35.8213500976563</c:v>
                </c:pt>
                <c:pt idx="5">
                  <c:v>-43.8453857421875</c:v>
                </c:pt>
                <c:pt idx="6">
                  <c:v>-83.799306640625</c:v>
                </c:pt>
                <c:pt idx="7">
                  <c:v>-103.7286328125</c:v>
                </c:pt>
                <c:pt idx="8">
                  <c:v>-97.516748046875</c:v>
                </c:pt>
                <c:pt idx="9">
                  <c:v>-93.669990234375</c:v>
                </c:pt>
                <c:pt idx="10">
                  <c:v>-110.243603515625</c:v>
                </c:pt>
                <c:pt idx="11">
                  <c:v>-87.007939453125</c:v>
                </c:pt>
                <c:pt idx="12">
                  <c:v>-36.9421240234375</c:v>
                </c:pt>
                <c:pt idx="13">
                  <c:v>-56.994423828125</c:v>
                </c:pt>
                <c:pt idx="14">
                  <c:v>-101.80720703125</c:v>
                </c:pt>
                <c:pt idx="15">
                  <c:v>-46.2798974609375</c:v>
                </c:pt>
                <c:pt idx="16">
                  <c:v>-58.6747265625</c:v>
                </c:pt>
                <c:pt idx="17">
                  <c:v>-126.29607421875</c:v>
                </c:pt>
                <c:pt idx="18">
                  <c:v>-49.464072265625</c:v>
                </c:pt>
                <c:pt idx="19">
                  <c:v>-69.63796875</c:v>
                </c:pt>
                <c:pt idx="20">
                  <c:v>12.3331518554687</c:v>
                </c:pt>
              </c:numCache>
            </c:numRef>
          </c:val>
        </c:ser>
        <c:ser>
          <c:idx val="2"/>
          <c:order val="2"/>
          <c:tx>
            <c:strRef>
              <c:f>'LMDI result'!$E$55</c:f>
              <c:strCache>
                <c:ptCount val="1"/>
                <c:pt idx="0">
                  <c:v>FII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result'!$B$56:$B$76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result'!$E$56:$E$76</c:f>
              <c:numCache>
                <c:formatCode>0.00</c:formatCode>
                <c:ptCount val="21"/>
                <c:pt idx="0">
                  <c:v>31.921123046875</c:v>
                </c:pt>
                <c:pt idx="1">
                  <c:v>3.94189239501953</c:v>
                </c:pt>
                <c:pt idx="2">
                  <c:v>-18.0000231933594</c:v>
                </c:pt>
                <c:pt idx="3">
                  <c:v>-15.6723620605469</c:v>
                </c:pt>
                <c:pt idx="4">
                  <c:v>36.4740014648438</c:v>
                </c:pt>
                <c:pt idx="5">
                  <c:v>11.3386047363281</c:v>
                </c:pt>
                <c:pt idx="6">
                  <c:v>33.9228515625</c:v>
                </c:pt>
                <c:pt idx="7">
                  <c:v>14.7056884765625</c:v>
                </c:pt>
                <c:pt idx="8">
                  <c:v>120.6831640625</c:v>
                </c:pt>
                <c:pt idx="9">
                  <c:v>2.38187057495117</c:v>
                </c:pt>
                <c:pt idx="10">
                  <c:v>12.5592443847656</c:v>
                </c:pt>
                <c:pt idx="11">
                  <c:v>59.9018701171875</c:v>
                </c:pt>
                <c:pt idx="12">
                  <c:v>19.4036315917969</c:v>
                </c:pt>
                <c:pt idx="13">
                  <c:v>39.3038403320312</c:v>
                </c:pt>
                <c:pt idx="14">
                  <c:v>189.63787109375</c:v>
                </c:pt>
                <c:pt idx="15">
                  <c:v>10.3217724609375</c:v>
                </c:pt>
                <c:pt idx="16">
                  <c:v>52.5691015625</c:v>
                </c:pt>
                <c:pt idx="17">
                  <c:v>324.77197265625</c:v>
                </c:pt>
                <c:pt idx="18">
                  <c:v>19.7744958496094</c:v>
                </c:pt>
                <c:pt idx="19">
                  <c:v>72.9265087890625</c:v>
                </c:pt>
                <c:pt idx="20">
                  <c:v>-199.966953125</c:v>
                </c:pt>
              </c:numCache>
            </c:numRef>
          </c:val>
        </c:ser>
        <c:ser>
          <c:idx val="3"/>
          <c:order val="3"/>
          <c:tx>
            <c:strRef>
              <c:f>'LMDI result'!$F$55</c:f>
              <c:strCache>
                <c:ptCount val="1"/>
                <c:pt idx="0">
                  <c:v>IAR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result'!$B$56:$B$76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result'!$F$56:$F$76</c:f>
              <c:numCache>
                <c:formatCode>0.00</c:formatCode>
                <c:ptCount val="21"/>
                <c:pt idx="0">
                  <c:v>-1.81522994995117</c:v>
                </c:pt>
                <c:pt idx="1">
                  <c:v>3.63906555175781</c:v>
                </c:pt>
                <c:pt idx="2">
                  <c:v>11.2202062988281</c:v>
                </c:pt>
                <c:pt idx="3">
                  <c:v>20.3253503417969</c:v>
                </c:pt>
                <c:pt idx="4">
                  <c:v>-5.23851623535156</c:v>
                </c:pt>
                <c:pt idx="5">
                  <c:v>13.1166979980469</c:v>
                </c:pt>
                <c:pt idx="6">
                  <c:v>-6.82906799316406</c:v>
                </c:pt>
                <c:pt idx="7">
                  <c:v>21.361806640625</c:v>
                </c:pt>
                <c:pt idx="8">
                  <c:v>-40.20244140625</c:v>
                </c:pt>
                <c:pt idx="9">
                  <c:v>10.5673486328125</c:v>
                </c:pt>
                <c:pt idx="10">
                  <c:v>25.5621801757813</c:v>
                </c:pt>
                <c:pt idx="11">
                  <c:v>-11.1075207519531</c:v>
                </c:pt>
                <c:pt idx="12">
                  <c:v>2.52539443969727</c:v>
                </c:pt>
                <c:pt idx="13">
                  <c:v>-22.7119384765625</c:v>
                </c:pt>
                <c:pt idx="14">
                  <c:v>-79.3089697265625</c:v>
                </c:pt>
                <c:pt idx="15">
                  <c:v>-13.6805554199219</c:v>
                </c:pt>
                <c:pt idx="16">
                  <c:v>-36.8339965820312</c:v>
                </c:pt>
                <c:pt idx="17">
                  <c:v>-245.73759765625</c:v>
                </c:pt>
                <c:pt idx="18">
                  <c:v>-20.6301196289063</c:v>
                </c:pt>
                <c:pt idx="19">
                  <c:v>-23.5837841796875</c:v>
                </c:pt>
                <c:pt idx="20">
                  <c:v>77.3763525390625</c:v>
                </c:pt>
              </c:numCache>
            </c:numRef>
          </c:val>
        </c:ser>
        <c:ser>
          <c:idx val="4"/>
          <c:order val="4"/>
          <c:tx>
            <c:strRef>
              <c:f>'LMDI result'!$G$55</c:f>
              <c:strCache>
                <c:ptCount val="1"/>
                <c:pt idx="0">
                  <c:v>PGDP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result'!$B$56:$B$76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result'!$G$56:$G$76</c:f>
              <c:numCache>
                <c:formatCode>0.00</c:formatCode>
                <c:ptCount val="21"/>
                <c:pt idx="0">
                  <c:v>21.0199267578125</c:v>
                </c:pt>
                <c:pt idx="1">
                  <c:v>21.64578125</c:v>
                </c:pt>
                <c:pt idx="2">
                  <c:v>39.325908203125</c:v>
                </c:pt>
                <c:pt idx="3">
                  <c:v>59.5407080078125</c:v>
                </c:pt>
                <c:pt idx="4">
                  <c:v>57.686162109375</c:v>
                </c:pt>
                <c:pt idx="5">
                  <c:v>60.6679052734375</c:v>
                </c:pt>
                <c:pt idx="6">
                  <c:v>93.493466796875</c:v>
                </c:pt>
                <c:pt idx="7">
                  <c:v>80.7447119140625</c:v>
                </c:pt>
                <c:pt idx="8">
                  <c:v>37.78986328125</c:v>
                </c:pt>
                <c:pt idx="9">
                  <c:v>85.512724609375</c:v>
                </c:pt>
                <c:pt idx="10">
                  <c:v>116.779375</c:v>
                </c:pt>
                <c:pt idx="11">
                  <c:v>52.9510888671875</c:v>
                </c:pt>
                <c:pt idx="12">
                  <c:v>36.4970336914063</c:v>
                </c:pt>
                <c:pt idx="13">
                  <c:v>27.1157348632813</c:v>
                </c:pt>
                <c:pt idx="14">
                  <c:v>34.0507421875</c:v>
                </c:pt>
                <c:pt idx="15">
                  <c:v>57.145361328125</c:v>
                </c:pt>
                <c:pt idx="16">
                  <c:v>54.9847412109375</c:v>
                </c:pt>
                <c:pt idx="17">
                  <c:v>48.0306103515625</c:v>
                </c:pt>
                <c:pt idx="18">
                  <c:v>64.6902294921875</c:v>
                </c:pt>
                <c:pt idx="19">
                  <c:v>24.9156396484375</c:v>
                </c:pt>
                <c:pt idx="20">
                  <c:v>106.725517578125</c:v>
                </c:pt>
              </c:numCache>
            </c:numRef>
          </c:val>
        </c:ser>
        <c:ser>
          <c:idx val="5"/>
          <c:order val="5"/>
          <c:tx>
            <c:strRef>
              <c:f>'LMDI result'!$H$55</c:f>
              <c:strCache>
                <c:ptCount val="1"/>
                <c:pt idx="0">
                  <c:v>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result'!$B$56:$B$76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result'!$H$56:$H$76</c:f>
              <c:numCache>
                <c:formatCode>0.00</c:formatCode>
                <c:ptCount val="21"/>
                <c:pt idx="0">
                  <c:v>0.913503875732422</c:v>
                </c:pt>
                <c:pt idx="1">
                  <c:v>1.43437423706055</c:v>
                </c:pt>
                <c:pt idx="2">
                  <c:v>1.49280670166016</c:v>
                </c:pt>
                <c:pt idx="3">
                  <c:v>2.00591888427734</c:v>
                </c:pt>
                <c:pt idx="4">
                  <c:v>2.55335952758789</c:v>
                </c:pt>
                <c:pt idx="5">
                  <c:v>3.23252136230469</c:v>
                </c:pt>
                <c:pt idx="6">
                  <c:v>3.30060028076172</c:v>
                </c:pt>
                <c:pt idx="7">
                  <c:v>3.57665832519531</c:v>
                </c:pt>
                <c:pt idx="8">
                  <c:v>3.53364013671875</c:v>
                </c:pt>
                <c:pt idx="9">
                  <c:v>13.7601147460938</c:v>
                </c:pt>
                <c:pt idx="10">
                  <c:v>3.68761657714844</c:v>
                </c:pt>
                <c:pt idx="11">
                  <c:v>3.04262298583984</c:v>
                </c:pt>
                <c:pt idx="12">
                  <c:v>2.81231170654297</c:v>
                </c:pt>
                <c:pt idx="13">
                  <c:v>3.86707305908203</c:v>
                </c:pt>
                <c:pt idx="14">
                  <c:v>2.36954483032227</c:v>
                </c:pt>
                <c:pt idx="15">
                  <c:v>3.25250946044922</c:v>
                </c:pt>
                <c:pt idx="16">
                  <c:v>3.67928497314453</c:v>
                </c:pt>
                <c:pt idx="17">
                  <c:v>1.95006301879883</c:v>
                </c:pt>
                <c:pt idx="18">
                  <c:v>2.57881317138672</c:v>
                </c:pt>
                <c:pt idx="19">
                  <c:v>2.113125</c:v>
                </c:pt>
                <c:pt idx="20">
                  <c:v>-1.95744689941406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660245040"/>
        <c:axId val="660240720"/>
      </c:barChart>
      <c:catAx>
        <c:axId val="660245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Year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60240720"/>
        <c:crossesAt val="-500"/>
        <c:auto val="1"/>
        <c:lblAlgn val="ctr"/>
        <c:lblOffset val="100"/>
        <c:tickLblSkip val="2"/>
        <c:noMultiLvlLbl val="0"/>
      </c:catAx>
      <c:valAx>
        <c:axId val="6602407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Contributions of Multiple Factors to Carbon Emissions Change</a:t>
                </a: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（</a:t>
                </a: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Mt</a:t>
                </a: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）</a:t>
                </a:r>
                <a:endParaRPr lang="zh-CN" altLang="en-U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602450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99b3871f-59b8-40d1-b36d-1bcf994fc207}"/>
      </c:ext>
    </c:extLst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905553289596"/>
          <c:y val="0.076356087635403"/>
          <c:w val="0.794302364969963"/>
          <c:h val="0.7745451411843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'LMDI result'!$C$82</c:f>
              <c:strCache>
                <c:ptCount val="1"/>
                <c:pt idx="0">
                  <c:v>CEI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result'!$B$83:$B$103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result'!$C$83:$C$103</c:f>
              <c:numCache>
                <c:formatCode>0.00_ </c:formatCode>
                <c:ptCount val="21"/>
                <c:pt idx="0">
                  <c:v>0.869679565429688</c:v>
                </c:pt>
                <c:pt idx="1">
                  <c:v>2.13631355285645</c:v>
                </c:pt>
                <c:pt idx="2">
                  <c:v>-18.6767182922363</c:v>
                </c:pt>
                <c:pt idx="3">
                  <c:v>28.3321846008301</c:v>
                </c:pt>
                <c:pt idx="4">
                  <c:v>43.0186157226563</c:v>
                </c:pt>
                <c:pt idx="5">
                  <c:v>-21.5117781066895</c:v>
                </c:pt>
                <c:pt idx="6">
                  <c:v>1.66503848075867</c:v>
                </c:pt>
                <c:pt idx="7">
                  <c:v>1.66009765625</c:v>
                </c:pt>
                <c:pt idx="8">
                  <c:v>-37.5338461399078</c:v>
                </c:pt>
                <c:pt idx="9">
                  <c:v>112.216282043457</c:v>
                </c:pt>
                <c:pt idx="10">
                  <c:v>-22.840111618042</c:v>
                </c:pt>
                <c:pt idx="11">
                  <c:v>15.6697058105469</c:v>
                </c:pt>
                <c:pt idx="12">
                  <c:v>26.2418615722656</c:v>
                </c:pt>
                <c:pt idx="13">
                  <c:v>-31.3937966918945</c:v>
                </c:pt>
                <c:pt idx="14">
                  <c:v>-54.2116055965424</c:v>
                </c:pt>
                <c:pt idx="15">
                  <c:v>-0.629585571289063</c:v>
                </c:pt>
                <c:pt idx="16">
                  <c:v>-37.4209453582764</c:v>
                </c:pt>
                <c:pt idx="17">
                  <c:v>125.525267944336</c:v>
                </c:pt>
                <c:pt idx="18">
                  <c:v>-17.586986541748</c:v>
                </c:pt>
                <c:pt idx="19">
                  <c:v>19.1155151367188</c:v>
                </c:pt>
                <c:pt idx="20">
                  <c:v>-57.4240400695801</c:v>
                </c:pt>
              </c:numCache>
            </c:numRef>
          </c:val>
        </c:ser>
        <c:ser>
          <c:idx val="1"/>
          <c:order val="1"/>
          <c:tx>
            <c:strRef>
              <c:f>'LMDI result'!$D$82</c:f>
              <c:strCache>
                <c:ptCount val="1"/>
                <c:pt idx="0">
                  <c:v>EFI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result'!$B$83:$B$103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result'!$D$83:$D$103</c:f>
              <c:numCache>
                <c:formatCode>0.00_ </c:formatCode>
                <c:ptCount val="21"/>
                <c:pt idx="0">
                  <c:v>-57.8227154541016</c:v>
                </c:pt>
                <c:pt idx="1">
                  <c:v>-11.2616343688965</c:v>
                </c:pt>
                <c:pt idx="2">
                  <c:v>-12.9614739990234</c:v>
                </c:pt>
                <c:pt idx="3">
                  <c:v>-36.5328573608398</c:v>
                </c:pt>
                <c:pt idx="4">
                  <c:v>-63.3990600585937</c:v>
                </c:pt>
                <c:pt idx="5">
                  <c:v>-66.2994281005859</c:v>
                </c:pt>
                <c:pt idx="6">
                  <c:v>-114.632365722656</c:v>
                </c:pt>
                <c:pt idx="7">
                  <c:v>-137.862602539062</c:v>
                </c:pt>
                <c:pt idx="8">
                  <c:v>-130.244322509766</c:v>
                </c:pt>
                <c:pt idx="9">
                  <c:v>-110.013641967773</c:v>
                </c:pt>
                <c:pt idx="10">
                  <c:v>-149.181552734375</c:v>
                </c:pt>
                <c:pt idx="11">
                  <c:v>-112.646336669922</c:v>
                </c:pt>
                <c:pt idx="12">
                  <c:v>-60.4460009765625</c:v>
                </c:pt>
                <c:pt idx="13">
                  <c:v>-77.4352160644531</c:v>
                </c:pt>
                <c:pt idx="14">
                  <c:v>-139.664053955078</c:v>
                </c:pt>
                <c:pt idx="15">
                  <c:v>-75.9947479248047</c:v>
                </c:pt>
                <c:pt idx="16">
                  <c:v>-48.4508264160156</c:v>
                </c:pt>
                <c:pt idx="17">
                  <c:v>-121.004783935547</c:v>
                </c:pt>
                <c:pt idx="18">
                  <c:v>-63.7283615112305</c:v>
                </c:pt>
                <c:pt idx="19">
                  <c:v>-56.6601992797852</c:v>
                </c:pt>
                <c:pt idx="20">
                  <c:v>17.1259272766113</c:v>
                </c:pt>
              </c:numCache>
            </c:numRef>
          </c:val>
        </c:ser>
        <c:ser>
          <c:idx val="2"/>
          <c:order val="2"/>
          <c:tx>
            <c:strRef>
              <c:f>'LMDI result'!$E$82</c:f>
              <c:strCache>
                <c:ptCount val="1"/>
                <c:pt idx="0">
                  <c:v>FII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result'!$B$83:$B$103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result'!$E$83:$E$103</c:f>
              <c:numCache>
                <c:formatCode>0.00_ </c:formatCode>
                <c:ptCount val="21"/>
                <c:pt idx="0">
                  <c:v>50.0887908935547</c:v>
                </c:pt>
                <c:pt idx="1">
                  <c:v>8.96911819458008</c:v>
                </c:pt>
                <c:pt idx="2">
                  <c:v>-22.6575039672852</c:v>
                </c:pt>
                <c:pt idx="3">
                  <c:v>-21.1739970397949</c:v>
                </c:pt>
                <c:pt idx="4">
                  <c:v>17.0828247070313</c:v>
                </c:pt>
                <c:pt idx="5">
                  <c:v>25.2955070495605</c:v>
                </c:pt>
                <c:pt idx="6">
                  <c:v>51.2377606201172</c:v>
                </c:pt>
                <c:pt idx="7">
                  <c:v>23.2987658691406</c:v>
                </c:pt>
                <c:pt idx="8">
                  <c:v>159.687401123047</c:v>
                </c:pt>
                <c:pt idx="9">
                  <c:v>0.707607040405273</c:v>
                </c:pt>
                <c:pt idx="10">
                  <c:v>28.6292706298828</c:v>
                </c:pt>
                <c:pt idx="11">
                  <c:v>73.4613873291016</c:v>
                </c:pt>
                <c:pt idx="12">
                  <c:v>38.3899652099609</c:v>
                </c:pt>
                <c:pt idx="13">
                  <c:v>51.8586236572266</c:v>
                </c:pt>
                <c:pt idx="14">
                  <c:v>232.543103027344</c:v>
                </c:pt>
                <c:pt idx="15">
                  <c:v>37.3078729248047</c:v>
                </c:pt>
                <c:pt idx="16">
                  <c:v>34.1123661613464</c:v>
                </c:pt>
                <c:pt idx="17">
                  <c:v>397.729812011719</c:v>
                </c:pt>
                <c:pt idx="18">
                  <c:v>33.9103799438477</c:v>
                </c:pt>
                <c:pt idx="19">
                  <c:v>58.4378106689453</c:v>
                </c:pt>
                <c:pt idx="20">
                  <c:v>-257.531437988281</c:v>
                </c:pt>
              </c:numCache>
            </c:numRef>
          </c:val>
        </c:ser>
        <c:ser>
          <c:idx val="3"/>
          <c:order val="3"/>
          <c:tx>
            <c:strRef>
              <c:f>'LMDI result'!$F$82</c:f>
              <c:strCache>
                <c:ptCount val="1"/>
                <c:pt idx="0">
                  <c:v>IAR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result'!$B$83:$B$103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result'!$F$83:$F$103</c:f>
              <c:numCache>
                <c:formatCode>0.00_ </c:formatCode>
                <c:ptCount val="21"/>
                <c:pt idx="0">
                  <c:v>-7.38522510528565</c:v>
                </c:pt>
                <c:pt idx="1">
                  <c:v>-2.7633731842041</c:v>
                </c:pt>
                <c:pt idx="2">
                  <c:v>16.5288996124268</c:v>
                </c:pt>
                <c:pt idx="3">
                  <c:v>30.7448895263672</c:v>
                </c:pt>
                <c:pt idx="4">
                  <c:v>15.0106414794922</c:v>
                </c:pt>
                <c:pt idx="5">
                  <c:v>11.7879852294922</c:v>
                </c:pt>
                <c:pt idx="6">
                  <c:v>-16.3979254150391</c:v>
                </c:pt>
                <c:pt idx="7">
                  <c:v>20.9526062011719</c:v>
                </c:pt>
                <c:pt idx="8">
                  <c:v>-52.6074841308594</c:v>
                </c:pt>
                <c:pt idx="9">
                  <c:v>16.2356674194336</c:v>
                </c:pt>
                <c:pt idx="10">
                  <c:v>26.8126885986328</c:v>
                </c:pt>
                <c:pt idx="11">
                  <c:v>-11.6223570251465</c:v>
                </c:pt>
                <c:pt idx="12">
                  <c:v>-2.07519561767578</c:v>
                </c:pt>
                <c:pt idx="13">
                  <c:v>-26.4147492980957</c:v>
                </c:pt>
                <c:pt idx="14">
                  <c:v>-93.0450421142578</c:v>
                </c:pt>
                <c:pt idx="15">
                  <c:v>-26.2148239135742</c:v>
                </c:pt>
                <c:pt idx="16">
                  <c:v>-51.0576971435547</c:v>
                </c:pt>
                <c:pt idx="17">
                  <c:v>-338.665473632812</c:v>
                </c:pt>
                <c:pt idx="18">
                  <c:v>-28.2441357421875</c:v>
                </c:pt>
                <c:pt idx="19">
                  <c:v>-32.3756730651855</c:v>
                </c:pt>
                <c:pt idx="20">
                  <c:v>107.632891845703</c:v>
                </c:pt>
              </c:numCache>
            </c:numRef>
          </c:val>
        </c:ser>
        <c:ser>
          <c:idx val="4"/>
          <c:order val="4"/>
          <c:tx>
            <c:strRef>
              <c:f>'LMDI result'!$G$82</c:f>
              <c:strCache>
                <c:ptCount val="1"/>
                <c:pt idx="0">
                  <c:v>PGDP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result'!$B$83:$B$103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result'!$G$83:$G$103</c:f>
              <c:numCache>
                <c:formatCode>0.00_ </c:formatCode>
                <c:ptCount val="21"/>
                <c:pt idx="0">
                  <c:v>37.4733294677734</c:v>
                </c:pt>
                <c:pt idx="1">
                  <c:v>37.4639208984375</c:v>
                </c:pt>
                <c:pt idx="2">
                  <c:v>59.4891729736328</c:v>
                </c:pt>
                <c:pt idx="3">
                  <c:v>81.5037481689453</c:v>
                </c:pt>
                <c:pt idx="4">
                  <c:v>81.1377099609375</c:v>
                </c:pt>
                <c:pt idx="5">
                  <c:v>79.6192492675781</c:v>
                </c:pt>
                <c:pt idx="6">
                  <c:v>123.056276855469</c:v>
                </c:pt>
                <c:pt idx="7">
                  <c:v>105.622114868164</c:v>
                </c:pt>
                <c:pt idx="8">
                  <c:v>47.8009701538086</c:v>
                </c:pt>
                <c:pt idx="9">
                  <c:v>110.768894042969</c:v>
                </c:pt>
                <c:pt idx="10">
                  <c:v>147.415913085938</c:v>
                </c:pt>
                <c:pt idx="11">
                  <c:v>72.7970007324219</c:v>
                </c:pt>
                <c:pt idx="12">
                  <c:v>55.9937530517578</c:v>
                </c:pt>
                <c:pt idx="13">
                  <c:v>41.3381146240234</c:v>
                </c:pt>
                <c:pt idx="14">
                  <c:v>42.9338499450684</c:v>
                </c:pt>
                <c:pt idx="15">
                  <c:v>72.5239312744141</c:v>
                </c:pt>
                <c:pt idx="16">
                  <c:v>79.1652465820312</c:v>
                </c:pt>
                <c:pt idx="17">
                  <c:v>70.5744299316406</c:v>
                </c:pt>
                <c:pt idx="18">
                  <c:v>78.5538916015625</c:v>
                </c:pt>
                <c:pt idx="19">
                  <c:v>25.3366299438477</c:v>
                </c:pt>
                <c:pt idx="20">
                  <c:v>136.676489257812</c:v>
                </c:pt>
              </c:numCache>
            </c:numRef>
          </c:val>
        </c:ser>
        <c:ser>
          <c:idx val="5"/>
          <c:order val="5"/>
          <c:tx>
            <c:strRef>
              <c:f>'LMDI result'!$H$82</c:f>
              <c:strCache>
                <c:ptCount val="1"/>
                <c:pt idx="0">
                  <c:v>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result'!$B$83:$B$103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result'!$H$83:$H$103</c:f>
              <c:numCache>
                <c:formatCode>0.00_ </c:formatCode>
                <c:ptCount val="21"/>
                <c:pt idx="0">
                  <c:v>2.22810638427734</c:v>
                </c:pt>
                <c:pt idx="1">
                  <c:v>3.7277427482605</c:v>
                </c:pt>
                <c:pt idx="2">
                  <c:v>3.53838714599609</c:v>
                </c:pt>
                <c:pt idx="3">
                  <c:v>5.01346153259277</c:v>
                </c:pt>
                <c:pt idx="4">
                  <c:v>6.76467880249023</c:v>
                </c:pt>
                <c:pt idx="5">
                  <c:v>9.80786346435547</c:v>
                </c:pt>
                <c:pt idx="6">
                  <c:v>11.4996768188477</c:v>
                </c:pt>
                <c:pt idx="7">
                  <c:v>14.8361285400391</c:v>
                </c:pt>
                <c:pt idx="8">
                  <c:v>13.3342373657227</c:v>
                </c:pt>
                <c:pt idx="9">
                  <c:v>26.2918609619141</c:v>
                </c:pt>
                <c:pt idx="10">
                  <c:v>11.2954266357422</c:v>
                </c:pt>
                <c:pt idx="11">
                  <c:v>9.79468780517578</c:v>
                </c:pt>
                <c:pt idx="12">
                  <c:v>8.63268356323242</c:v>
                </c:pt>
                <c:pt idx="13">
                  <c:v>7.99955947875977</c:v>
                </c:pt>
                <c:pt idx="14">
                  <c:v>4.18443008422852</c:v>
                </c:pt>
                <c:pt idx="15">
                  <c:v>3.9652569770813</c:v>
                </c:pt>
                <c:pt idx="16">
                  <c:v>0.25085608959198</c:v>
                </c:pt>
                <c:pt idx="17">
                  <c:v>-1.01326959609985</c:v>
                </c:pt>
                <c:pt idx="18">
                  <c:v>2.72317320823669</c:v>
                </c:pt>
                <c:pt idx="19">
                  <c:v>2.30641057014465</c:v>
                </c:pt>
                <c:pt idx="20">
                  <c:v>-3.56734130859375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1752081376"/>
        <c:axId val="1752089056"/>
      </c:barChart>
      <c:catAx>
        <c:axId val="1752081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Year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752089056"/>
        <c:crossesAt val="-600"/>
        <c:auto val="1"/>
        <c:lblAlgn val="ctr"/>
        <c:lblOffset val="100"/>
        <c:tickLblSkip val="2"/>
        <c:noMultiLvlLbl val="0"/>
      </c:catAx>
      <c:valAx>
        <c:axId val="1752089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Contributions of Multiple Factors to Carbon Emissions Change</a:t>
                </a: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（</a:t>
                </a: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Mt</a:t>
                </a: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）</a:t>
                </a:r>
                <a:endParaRPr lang="zh-CN" altLang="en-U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75208137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b14441b6-f1bc-4c39-a7b8-68c3f8fe1ed2}"/>
      </c:ext>
    </c:extLst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30744819782"/>
          <c:y val="0.0608446671438797"/>
          <c:w val="0.778330788068023"/>
          <c:h val="0.7400708108934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'LMDI result'!$C$1</c:f>
              <c:strCache>
                <c:ptCount val="1"/>
                <c:pt idx="0">
                  <c:v>CEI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result'!$B$2:$B$22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result'!$C$2:$C$22</c:f>
              <c:numCache>
                <c:formatCode>0.00</c:formatCode>
                <c:ptCount val="21"/>
                <c:pt idx="0">
                  <c:v>7.65673522949219</c:v>
                </c:pt>
                <c:pt idx="1">
                  <c:v>-3.17771148681641</c:v>
                </c:pt>
                <c:pt idx="2">
                  <c:v>-2.50076156616211</c:v>
                </c:pt>
                <c:pt idx="3">
                  <c:v>0.692711639404297</c:v>
                </c:pt>
                <c:pt idx="4">
                  <c:v>5.57525390625</c:v>
                </c:pt>
                <c:pt idx="5">
                  <c:v>-1.7682795715332</c:v>
                </c:pt>
                <c:pt idx="6">
                  <c:v>-0.0152034473419189</c:v>
                </c:pt>
                <c:pt idx="7">
                  <c:v>-4.35550872802734</c:v>
                </c:pt>
                <c:pt idx="8">
                  <c:v>-5.66573669433594</c:v>
                </c:pt>
                <c:pt idx="9">
                  <c:v>-0.909836730957031</c:v>
                </c:pt>
                <c:pt idx="10">
                  <c:v>-9.93963928222656</c:v>
                </c:pt>
                <c:pt idx="11">
                  <c:v>2.91765594482422</c:v>
                </c:pt>
                <c:pt idx="12">
                  <c:v>-6.236650390625</c:v>
                </c:pt>
                <c:pt idx="13">
                  <c:v>-2.29839752197266</c:v>
                </c:pt>
                <c:pt idx="14">
                  <c:v>-0.104969854354858</c:v>
                </c:pt>
                <c:pt idx="15">
                  <c:v>-4.29825805664063</c:v>
                </c:pt>
                <c:pt idx="16">
                  <c:v>-5.37804992675781</c:v>
                </c:pt>
                <c:pt idx="17">
                  <c:v>0.691023559570312</c:v>
                </c:pt>
                <c:pt idx="18">
                  <c:v>-1.61291976928711</c:v>
                </c:pt>
                <c:pt idx="19">
                  <c:v>-5.37836730957031</c:v>
                </c:pt>
                <c:pt idx="20">
                  <c:v>-0.763224639892578</c:v>
                </c:pt>
              </c:numCache>
            </c:numRef>
          </c:val>
        </c:ser>
        <c:ser>
          <c:idx val="1"/>
          <c:order val="1"/>
          <c:tx>
            <c:strRef>
              <c:f>'LMDI result'!$D$1</c:f>
              <c:strCache>
                <c:ptCount val="1"/>
                <c:pt idx="0">
                  <c:v>EFI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result'!$B$2:$B$22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result'!$D$2:$D$22</c:f>
              <c:numCache>
                <c:formatCode>0.00</c:formatCode>
                <c:ptCount val="21"/>
                <c:pt idx="0">
                  <c:v>-15.4415087890625</c:v>
                </c:pt>
                <c:pt idx="1">
                  <c:v>-5.3553173828125</c:v>
                </c:pt>
                <c:pt idx="2">
                  <c:v>-8.61572326660156</c:v>
                </c:pt>
                <c:pt idx="3">
                  <c:v>-8.38240905761719</c:v>
                </c:pt>
                <c:pt idx="4">
                  <c:v>-16.36255859375</c:v>
                </c:pt>
                <c:pt idx="5">
                  <c:v>-12.8666845703125</c:v>
                </c:pt>
                <c:pt idx="6">
                  <c:v>-17.75623046875</c:v>
                </c:pt>
                <c:pt idx="7">
                  <c:v>-16.7147937011719</c:v>
                </c:pt>
                <c:pt idx="8">
                  <c:v>-12.8672790527344</c:v>
                </c:pt>
                <c:pt idx="9">
                  <c:v>-10.1187652587891</c:v>
                </c:pt>
                <c:pt idx="10">
                  <c:v>-16.6868530273438</c:v>
                </c:pt>
                <c:pt idx="11">
                  <c:v>-9.66487182617188</c:v>
                </c:pt>
                <c:pt idx="12">
                  <c:v>-9.63913452148437</c:v>
                </c:pt>
                <c:pt idx="13">
                  <c:v>-6.08059326171875</c:v>
                </c:pt>
                <c:pt idx="14">
                  <c:v>-22.4784008789062</c:v>
                </c:pt>
                <c:pt idx="15">
                  <c:v>-8.56023376464844</c:v>
                </c:pt>
                <c:pt idx="16">
                  <c:v>-3.41633178710937</c:v>
                </c:pt>
                <c:pt idx="17">
                  <c:v>-5.75916381835937</c:v>
                </c:pt>
                <c:pt idx="18">
                  <c:v>1.86682159423828</c:v>
                </c:pt>
                <c:pt idx="19">
                  <c:v>-3.69027984619141</c:v>
                </c:pt>
                <c:pt idx="20">
                  <c:v>2.88597320556641</c:v>
                </c:pt>
              </c:numCache>
            </c:numRef>
          </c:val>
        </c:ser>
        <c:ser>
          <c:idx val="2"/>
          <c:order val="2"/>
          <c:tx>
            <c:strRef>
              <c:f>'LMDI result'!$E$1</c:f>
              <c:strCache>
                <c:ptCount val="1"/>
                <c:pt idx="0">
                  <c:v>FII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result'!$B$2:$B$22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result'!$E$2:$E$22</c:f>
              <c:numCache>
                <c:formatCode>0.00</c:formatCode>
                <c:ptCount val="21"/>
                <c:pt idx="0">
                  <c:v>10.3136047363281</c:v>
                </c:pt>
                <c:pt idx="1">
                  <c:v>3.74231628417969</c:v>
                </c:pt>
                <c:pt idx="2">
                  <c:v>-0.747263488769531</c:v>
                </c:pt>
                <c:pt idx="3">
                  <c:v>-1.8677409362793</c:v>
                </c:pt>
                <c:pt idx="4">
                  <c:v>-10.4567883300781</c:v>
                </c:pt>
                <c:pt idx="5">
                  <c:v>13.0387890625</c:v>
                </c:pt>
                <c:pt idx="6">
                  <c:v>10.6437524414062</c:v>
                </c:pt>
                <c:pt idx="7">
                  <c:v>11.9254919433594</c:v>
                </c:pt>
                <c:pt idx="8">
                  <c:v>12.0067639160156</c:v>
                </c:pt>
                <c:pt idx="9">
                  <c:v>-2.3980354309082</c:v>
                </c:pt>
                <c:pt idx="10">
                  <c:v>7.72736572265625</c:v>
                </c:pt>
                <c:pt idx="11">
                  <c:v>4.73701232910156</c:v>
                </c:pt>
                <c:pt idx="12">
                  <c:v>5.12661437988281</c:v>
                </c:pt>
                <c:pt idx="13">
                  <c:v>2.16415100097656</c:v>
                </c:pt>
                <c:pt idx="14">
                  <c:v>22.9861401367187</c:v>
                </c:pt>
                <c:pt idx="15">
                  <c:v>2.61520690917969</c:v>
                </c:pt>
                <c:pt idx="16">
                  <c:v>0.314590282440186</c:v>
                </c:pt>
                <c:pt idx="17">
                  <c:v>10.8020922851563</c:v>
                </c:pt>
                <c:pt idx="18">
                  <c:v>-2.92031707763672</c:v>
                </c:pt>
                <c:pt idx="19">
                  <c:v>-2.84874938964844</c:v>
                </c:pt>
                <c:pt idx="20">
                  <c:v>-22.5359765625</c:v>
                </c:pt>
              </c:numCache>
            </c:numRef>
          </c:val>
        </c:ser>
        <c:ser>
          <c:idx val="3"/>
          <c:order val="3"/>
          <c:tx>
            <c:strRef>
              <c:f>'LMDI result'!$F$1</c:f>
              <c:strCache>
                <c:ptCount val="1"/>
                <c:pt idx="0">
                  <c:v>IAR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result'!$B$2:$B$22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result'!$F$2:$F$22</c:f>
              <c:numCache>
                <c:formatCode>0.00</c:formatCode>
                <c:ptCount val="21"/>
                <c:pt idx="0">
                  <c:v>-5.30563842773438</c:v>
                </c:pt>
                <c:pt idx="1">
                  <c:v>-6.99919189453125</c:v>
                </c:pt>
                <c:pt idx="2">
                  <c:v>1.1223950958252</c:v>
                </c:pt>
                <c:pt idx="3">
                  <c:v>4.32208740234375</c:v>
                </c:pt>
                <c:pt idx="4">
                  <c:v>13.1466320800781</c:v>
                </c:pt>
                <c:pt idx="5">
                  <c:v>-8.91865966796875</c:v>
                </c:pt>
                <c:pt idx="6">
                  <c:v>-8.35236328125</c:v>
                </c:pt>
                <c:pt idx="7">
                  <c:v>-7.16134033203125</c:v>
                </c:pt>
                <c:pt idx="8">
                  <c:v>-4.08728637695313</c:v>
                </c:pt>
                <c:pt idx="9">
                  <c:v>3.39415985107422</c:v>
                </c:pt>
                <c:pt idx="10">
                  <c:v>-3.94199279785156</c:v>
                </c:pt>
                <c:pt idx="11">
                  <c:v>-2.28930084228516</c:v>
                </c:pt>
                <c:pt idx="12">
                  <c:v>-3.27675079345703</c:v>
                </c:pt>
                <c:pt idx="13">
                  <c:v>-2.22109664916992</c:v>
                </c:pt>
                <c:pt idx="14">
                  <c:v>-8.12470458984375</c:v>
                </c:pt>
                <c:pt idx="15">
                  <c:v>-0.519678649902344</c:v>
                </c:pt>
                <c:pt idx="16">
                  <c:v>-3.56293151855469</c:v>
                </c:pt>
                <c:pt idx="17">
                  <c:v>-11.848505859375</c:v>
                </c:pt>
                <c:pt idx="18">
                  <c:v>-3.94593597412109</c:v>
                </c:pt>
                <c:pt idx="19">
                  <c:v>-1.63835189819336</c:v>
                </c:pt>
                <c:pt idx="20">
                  <c:v>13.1122131347656</c:v>
                </c:pt>
              </c:numCache>
            </c:numRef>
          </c:val>
        </c:ser>
        <c:ser>
          <c:idx val="4"/>
          <c:order val="4"/>
          <c:tx>
            <c:strRef>
              <c:f>'LMDI result'!$G$1</c:f>
              <c:strCache>
                <c:ptCount val="1"/>
                <c:pt idx="0">
                  <c:v>PGDP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result'!$B$2:$B$22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result'!$G$2:$G$22</c:f>
              <c:numCache>
                <c:formatCode>0.00</c:formatCode>
                <c:ptCount val="21"/>
                <c:pt idx="0">
                  <c:v>10.7757189941406</c:v>
                </c:pt>
                <c:pt idx="1">
                  <c:v>10.2132708740234</c:v>
                </c:pt>
                <c:pt idx="2">
                  <c:v>10.1174291992187</c:v>
                </c:pt>
                <c:pt idx="3">
                  <c:v>12.224677734375</c:v>
                </c:pt>
                <c:pt idx="4">
                  <c:v>9.40841918945313</c:v>
                </c:pt>
                <c:pt idx="5">
                  <c:v>11.2734802246094</c:v>
                </c:pt>
                <c:pt idx="6">
                  <c:v>17.1354895019531</c:v>
                </c:pt>
                <c:pt idx="7">
                  <c:v>7.05449035644531</c:v>
                </c:pt>
                <c:pt idx="8">
                  <c:v>3.83627288818359</c:v>
                </c:pt>
                <c:pt idx="9">
                  <c:v>9.458310546875</c:v>
                </c:pt>
                <c:pt idx="10">
                  <c:v>10.4526196289063</c:v>
                </c:pt>
                <c:pt idx="11">
                  <c:v>7.160869140625</c:v>
                </c:pt>
                <c:pt idx="12">
                  <c:v>7.95126525878906</c:v>
                </c:pt>
                <c:pt idx="13">
                  <c:v>5.61451293945312</c:v>
                </c:pt>
                <c:pt idx="14">
                  <c:v>6.50402221679687</c:v>
                </c:pt>
                <c:pt idx="15">
                  <c:v>7.68994018554687</c:v>
                </c:pt>
                <c:pt idx="16">
                  <c:v>8.87049926757813</c:v>
                </c:pt>
                <c:pt idx="17">
                  <c:v>9.11657958984375</c:v>
                </c:pt>
                <c:pt idx="18">
                  <c:v>6.18757873535156</c:v>
                </c:pt>
                <c:pt idx="19">
                  <c:v>1.19395042419434</c:v>
                </c:pt>
                <c:pt idx="20">
                  <c:v>10.3965930175781</c:v>
                </c:pt>
              </c:numCache>
            </c:numRef>
          </c:val>
        </c:ser>
        <c:ser>
          <c:idx val="5"/>
          <c:order val="5"/>
          <c:tx>
            <c:strRef>
              <c:f>'LMDI result'!$H$1</c:f>
              <c:strCache>
                <c:ptCount val="1"/>
                <c:pt idx="0">
                  <c:v>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'LMDI result'!$B$2:$B$22</c:f>
              <c:numCache>
                <c:formatCode>0</c:formatCode>
                <c:ptCount val="21"/>
                <c:pt idx="0" c:formatCode="0">
                  <c:v>2001</c:v>
                </c:pt>
                <c:pt idx="1" c:formatCode="0">
                  <c:v>2002</c:v>
                </c:pt>
                <c:pt idx="2" c:formatCode="0">
                  <c:v>2003</c:v>
                </c:pt>
                <c:pt idx="3" c:formatCode="0">
                  <c:v>2004</c:v>
                </c:pt>
                <c:pt idx="4" c:formatCode="0">
                  <c:v>2005</c:v>
                </c:pt>
                <c:pt idx="5" c:formatCode="0">
                  <c:v>2006</c:v>
                </c:pt>
                <c:pt idx="6" c:formatCode="0">
                  <c:v>2007</c:v>
                </c:pt>
                <c:pt idx="7" c:formatCode="0">
                  <c:v>2008</c:v>
                </c:pt>
                <c:pt idx="8" c:formatCode="0">
                  <c:v>2009</c:v>
                </c:pt>
                <c:pt idx="9" c:formatCode="0">
                  <c:v>2010</c:v>
                </c:pt>
                <c:pt idx="10" c:formatCode="0">
                  <c:v>2011</c:v>
                </c:pt>
                <c:pt idx="11" c:formatCode="0">
                  <c:v>2012</c:v>
                </c:pt>
                <c:pt idx="12" c:formatCode="0">
                  <c:v>2013</c:v>
                </c:pt>
                <c:pt idx="13" c:formatCode="0">
                  <c:v>2014</c:v>
                </c:pt>
                <c:pt idx="14" c:formatCode="0">
                  <c:v>2015</c:v>
                </c:pt>
                <c:pt idx="15" c:formatCode="0">
                  <c:v>2016</c:v>
                </c:pt>
                <c:pt idx="16" c:formatCode="0">
                  <c:v>2017</c:v>
                </c:pt>
                <c:pt idx="17" c:formatCode="0">
                  <c:v>2018</c:v>
                </c:pt>
                <c:pt idx="18" c:formatCode="0">
                  <c:v>2019</c:v>
                </c:pt>
                <c:pt idx="19" c:formatCode="0">
                  <c:v>2020</c:v>
                </c:pt>
                <c:pt idx="20" c:formatCode="0">
                  <c:v>2021</c:v>
                </c:pt>
              </c:numCache>
            </c:numRef>
          </c:cat>
          <c:val>
            <c:numRef>
              <c:f>'LMDI result'!$H$2:$H$22</c:f>
              <c:numCache>
                <c:formatCode>0.00</c:formatCode>
                <c:ptCount val="21"/>
                <c:pt idx="0">
                  <c:v>1.13719017028809</c:v>
                </c:pt>
                <c:pt idx="1">
                  <c:v>2.10624755859375</c:v>
                </c:pt>
                <c:pt idx="2">
                  <c:v>1.78784103393555</c:v>
                </c:pt>
                <c:pt idx="3">
                  <c:v>2.09561706542969</c:v>
                </c:pt>
                <c:pt idx="4">
                  <c:v>2.67591766357422</c:v>
                </c:pt>
                <c:pt idx="5">
                  <c:v>3.78877471923828</c:v>
                </c:pt>
                <c:pt idx="6">
                  <c:v>4.56655395507812</c:v>
                </c:pt>
                <c:pt idx="7">
                  <c:v>5.5706787109375</c:v>
                </c:pt>
                <c:pt idx="8">
                  <c:v>4.81618713378906</c:v>
                </c:pt>
                <c:pt idx="9">
                  <c:v>5.31746765136719</c:v>
                </c:pt>
                <c:pt idx="10">
                  <c:v>3.02509460449219</c:v>
                </c:pt>
                <c:pt idx="11">
                  <c:v>2.50893768310547</c:v>
                </c:pt>
                <c:pt idx="12">
                  <c:v>2.14759963989258</c:v>
                </c:pt>
                <c:pt idx="13">
                  <c:v>2.00588684082031</c:v>
                </c:pt>
                <c:pt idx="14">
                  <c:v>0.725469665527344</c:v>
                </c:pt>
                <c:pt idx="15">
                  <c:v>0.29183572769165</c:v>
                </c:pt>
                <c:pt idx="16">
                  <c:v>-0.04026695728302</c:v>
                </c:pt>
                <c:pt idx="17">
                  <c:v>-0.0804578590393066</c:v>
                </c:pt>
                <c:pt idx="18">
                  <c:v>-0.0816407680511475</c:v>
                </c:pt>
                <c:pt idx="19">
                  <c:v>-0.0378305721282959</c:v>
                </c:pt>
                <c:pt idx="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1396203344"/>
        <c:axId val="1396185584"/>
      </c:barChart>
      <c:catAx>
        <c:axId val="1396203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396185584"/>
        <c:crossesAt val="-40"/>
        <c:auto val="1"/>
        <c:lblAlgn val="ctr"/>
        <c:lblOffset val="100"/>
        <c:tickLblSkip val="2"/>
        <c:noMultiLvlLbl val="0"/>
      </c:catAx>
      <c:valAx>
        <c:axId val="1396185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Contributions of Multiple Factors to Carbon Emissions Change</a:t>
                </a: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（</a:t>
                </a:r>
                <a:r>
                  <a:rPr lang="en-US" altLang="zh-CN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Mt</a:t>
                </a:r>
                <a:r>
                  <a:rPr lang="zh-CN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）</a:t>
                </a:r>
                <a:endParaRPr lang="zh-CN" altLang="en-U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3962033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486b0dc6-93ec-4213-a171-9bc512d3b4d8}"/>
      </c:ext>
    </c:extLst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360680</xdr:colOff>
      <xdr:row>27</xdr:row>
      <xdr:rowOff>31750</xdr:rowOff>
    </xdr:from>
    <xdr:to>
      <xdr:col>20</xdr:col>
      <xdr:colOff>114300</xdr:colOff>
      <xdr:row>49</xdr:row>
      <xdr:rowOff>129540</xdr:rowOff>
    </xdr:to>
    <xdr:graphicFrame>
      <xdr:nvGraphicFramePr>
        <xdr:cNvPr id="2" name="图表 1"/>
        <xdr:cNvGraphicFramePr/>
      </xdr:nvGraphicFramePr>
      <xdr:xfrm>
        <a:off x="6253480" y="5175250"/>
        <a:ext cx="7018020" cy="42887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243840</xdr:colOff>
      <xdr:row>54</xdr:row>
      <xdr:rowOff>139700</xdr:rowOff>
    </xdr:from>
    <xdr:to>
      <xdr:col>20</xdr:col>
      <xdr:colOff>273050</xdr:colOff>
      <xdr:row>75</xdr:row>
      <xdr:rowOff>173990</xdr:rowOff>
    </xdr:to>
    <xdr:graphicFrame>
      <xdr:nvGraphicFramePr>
        <xdr:cNvPr id="3" name="图表 2"/>
        <xdr:cNvGraphicFramePr/>
      </xdr:nvGraphicFramePr>
      <xdr:xfrm>
        <a:off x="6136640" y="10426700"/>
        <a:ext cx="7293610" cy="40347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280819</xdr:colOff>
      <xdr:row>78</xdr:row>
      <xdr:rowOff>113479</xdr:rowOff>
    </xdr:from>
    <xdr:to>
      <xdr:col>20</xdr:col>
      <xdr:colOff>249069</xdr:colOff>
      <xdr:row>100</xdr:row>
      <xdr:rowOff>89349</xdr:rowOff>
    </xdr:to>
    <xdr:graphicFrame>
      <xdr:nvGraphicFramePr>
        <xdr:cNvPr id="4" name="图表 3"/>
        <xdr:cNvGraphicFramePr/>
      </xdr:nvGraphicFramePr>
      <xdr:xfrm>
        <a:off x="6173470" y="14972030"/>
        <a:ext cx="7232650" cy="41668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245857</xdr:colOff>
      <xdr:row>2</xdr:row>
      <xdr:rowOff>176082</xdr:rowOff>
    </xdr:from>
    <xdr:to>
      <xdr:col>20</xdr:col>
      <xdr:colOff>33767</xdr:colOff>
      <xdr:row>22</xdr:row>
      <xdr:rowOff>168462</xdr:rowOff>
    </xdr:to>
    <xdr:graphicFrame>
      <xdr:nvGraphicFramePr>
        <xdr:cNvPr id="5" name="图表 4"/>
        <xdr:cNvGraphicFramePr/>
      </xdr:nvGraphicFramePr>
      <xdr:xfrm>
        <a:off x="6138545" y="556895"/>
        <a:ext cx="7052310" cy="38023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3"/>
  <sheetViews>
    <sheetView topLeftCell="A10" workbookViewId="0">
      <selection activeCell="H100" sqref="H100"/>
    </sheetView>
  </sheetViews>
  <sheetFormatPr defaultColWidth="9" defaultRowHeight="15" outlineLevelCol="4"/>
  <cols>
    <col min="1" max="1" width="23.1666666666667" style="14" customWidth="1"/>
    <col min="2" max="3" width="9.08333333333333" style="14" customWidth="1"/>
    <col min="4" max="5" width="9.16666666666667" style="14" customWidth="1"/>
    <col min="6" max="16384" width="8.66666666666667" style="14"/>
  </cols>
  <sheetData>
    <row r="1" spans="1:5">
      <c r="A1" s="14" t="s">
        <v>0</v>
      </c>
      <c r="B1" s="15" t="s">
        <v>1</v>
      </c>
      <c r="C1" s="15"/>
      <c r="D1" s="15"/>
      <c r="E1" s="15"/>
    </row>
    <row r="2" spans="1:5">
      <c r="A2" s="16" t="s">
        <v>2</v>
      </c>
      <c r="B2" s="16" t="s">
        <v>3</v>
      </c>
      <c r="C2" s="16" t="s">
        <v>4</v>
      </c>
      <c r="D2" s="16" t="s">
        <v>5</v>
      </c>
      <c r="E2" s="16" t="s">
        <v>6</v>
      </c>
    </row>
    <row r="3" spans="1:5">
      <c r="A3" s="16">
        <v>2000</v>
      </c>
      <c r="B3" s="17">
        <v>3277.8</v>
      </c>
      <c r="C3" s="17">
        <v>1591.67</v>
      </c>
      <c r="D3" s="17">
        <v>4628.2</v>
      </c>
      <c r="E3" s="17">
        <v>9497.67</v>
      </c>
    </row>
    <row r="4" spans="1:5">
      <c r="A4" s="16">
        <v>2001</v>
      </c>
      <c r="B4" s="17">
        <v>3861.5</v>
      </c>
      <c r="C4" s="17">
        <v>1756.89</v>
      </c>
      <c r="D4" s="17">
        <v>5062.9</v>
      </c>
      <c r="E4" s="17">
        <v>10681.29</v>
      </c>
    </row>
    <row r="5" spans="1:5">
      <c r="A5" s="16">
        <v>2002</v>
      </c>
      <c r="B5" s="17">
        <v>4525.7</v>
      </c>
      <c r="C5" s="17">
        <v>1926.87</v>
      </c>
      <c r="D5" s="17">
        <v>5518.9</v>
      </c>
      <c r="E5" s="17">
        <v>11971.47</v>
      </c>
    </row>
    <row r="6" spans="1:5">
      <c r="A6" s="16">
        <v>2003</v>
      </c>
      <c r="B6" s="17">
        <v>5267.2</v>
      </c>
      <c r="C6" s="17">
        <v>2257.77</v>
      </c>
      <c r="D6" s="17">
        <v>6333.6</v>
      </c>
      <c r="E6" s="17">
        <v>13858.57</v>
      </c>
    </row>
    <row r="7" spans="1:5">
      <c r="A7" s="16">
        <v>2004</v>
      </c>
      <c r="B7" s="17">
        <v>6252.5</v>
      </c>
      <c r="C7" s="17">
        <v>2621.1</v>
      </c>
      <c r="D7" s="17">
        <v>7588.6</v>
      </c>
      <c r="E7" s="17">
        <v>16462.2</v>
      </c>
    </row>
    <row r="8" spans="1:5">
      <c r="A8" s="16">
        <v>2005</v>
      </c>
      <c r="B8" s="17">
        <v>7149.8</v>
      </c>
      <c r="C8" s="17">
        <v>3158.6</v>
      </c>
      <c r="D8" s="17">
        <v>8773.4</v>
      </c>
      <c r="E8" s="17">
        <v>19081.8</v>
      </c>
    </row>
    <row r="9" spans="1:5">
      <c r="A9" s="16">
        <v>2006</v>
      </c>
      <c r="B9" s="17">
        <v>8387</v>
      </c>
      <c r="C9" s="17">
        <v>3538.18</v>
      </c>
      <c r="D9" s="17">
        <v>10043</v>
      </c>
      <c r="E9" s="17">
        <v>21968.18</v>
      </c>
    </row>
    <row r="10" spans="1:5">
      <c r="A10" s="16">
        <v>2007</v>
      </c>
      <c r="B10" s="17">
        <v>10425.5</v>
      </c>
      <c r="C10" s="17">
        <v>4158.41</v>
      </c>
      <c r="D10" s="17">
        <v>12152.9</v>
      </c>
      <c r="E10" s="17">
        <v>26736.81</v>
      </c>
    </row>
    <row r="11" spans="1:5">
      <c r="A11" s="16">
        <v>2008</v>
      </c>
      <c r="B11" s="17">
        <v>11813.1</v>
      </c>
      <c r="C11" s="17">
        <v>5182.43</v>
      </c>
      <c r="D11" s="17">
        <v>14200.1</v>
      </c>
      <c r="E11" s="17">
        <v>31195.63</v>
      </c>
    </row>
    <row r="12" spans="1:5">
      <c r="A12" s="16">
        <v>2009</v>
      </c>
      <c r="B12" s="17">
        <v>12900.9</v>
      </c>
      <c r="C12" s="17">
        <v>5709.57</v>
      </c>
      <c r="D12" s="17">
        <v>15306.9</v>
      </c>
      <c r="E12" s="17">
        <v>33917.37</v>
      </c>
    </row>
    <row r="13" spans="1:5">
      <c r="A13" s="16">
        <v>2010</v>
      </c>
      <c r="B13" s="17">
        <v>14964</v>
      </c>
      <c r="C13" s="17">
        <v>6830.76</v>
      </c>
      <c r="D13" s="17">
        <v>18003.6</v>
      </c>
      <c r="E13" s="17">
        <v>39798.36</v>
      </c>
    </row>
    <row r="14" spans="1:5">
      <c r="A14" s="16">
        <v>2011</v>
      </c>
      <c r="B14" s="17">
        <v>17188.8</v>
      </c>
      <c r="C14" s="17">
        <v>8112.51</v>
      </c>
      <c r="D14" s="17">
        <v>21384.7</v>
      </c>
      <c r="E14" s="17">
        <v>46686.01</v>
      </c>
    </row>
    <row r="15" spans="1:5">
      <c r="A15" s="16">
        <v>2012</v>
      </c>
      <c r="B15" s="17">
        <v>19024.7</v>
      </c>
      <c r="C15" s="17">
        <v>9043.02</v>
      </c>
      <c r="D15" s="17">
        <v>23077.5</v>
      </c>
      <c r="E15" s="17">
        <v>51145.22</v>
      </c>
    </row>
    <row r="16" spans="1:5">
      <c r="A16" s="16">
        <v>2013</v>
      </c>
      <c r="B16" s="17">
        <v>21134.6</v>
      </c>
      <c r="C16" s="17">
        <v>9945.44</v>
      </c>
      <c r="D16" s="17">
        <v>24259.6</v>
      </c>
      <c r="E16" s="17">
        <v>55339.64</v>
      </c>
    </row>
    <row r="17" spans="1:5">
      <c r="A17" s="16">
        <v>2014</v>
      </c>
      <c r="B17" s="17">
        <v>22926</v>
      </c>
      <c r="C17" s="17">
        <v>10640.62</v>
      </c>
      <c r="D17" s="17">
        <v>25208.9</v>
      </c>
      <c r="E17" s="17">
        <v>58775.52</v>
      </c>
    </row>
    <row r="18" spans="1:5">
      <c r="A18" s="16">
        <v>2015</v>
      </c>
      <c r="B18" s="17">
        <v>24779.1</v>
      </c>
      <c r="C18" s="17">
        <v>10879.51</v>
      </c>
      <c r="D18" s="17">
        <v>26398.4</v>
      </c>
      <c r="E18" s="17">
        <v>62057.01</v>
      </c>
    </row>
    <row r="19" spans="1:5">
      <c r="A19" s="16">
        <v>2016</v>
      </c>
      <c r="B19" s="17">
        <v>27041.2</v>
      </c>
      <c r="C19" s="17">
        <v>11477.2</v>
      </c>
      <c r="D19" s="17">
        <v>28474.1</v>
      </c>
      <c r="E19" s="17">
        <v>66992.5</v>
      </c>
    </row>
    <row r="20" spans="1:5">
      <c r="A20" s="16">
        <v>2017</v>
      </c>
      <c r="B20" s="17">
        <v>29883</v>
      </c>
      <c r="C20" s="17">
        <v>12450.56</v>
      </c>
      <c r="D20" s="17">
        <v>30640.8</v>
      </c>
      <c r="E20" s="17">
        <v>72974.36</v>
      </c>
    </row>
    <row r="21" spans="1:5">
      <c r="A21" s="16">
        <v>2018</v>
      </c>
      <c r="B21" s="17">
        <v>33106</v>
      </c>
      <c r="C21" s="17">
        <v>13362.92</v>
      </c>
      <c r="D21" s="17">
        <v>32494.6</v>
      </c>
      <c r="E21" s="17">
        <v>78963.52</v>
      </c>
    </row>
    <row r="22" spans="1:5">
      <c r="A22" s="16">
        <v>2019</v>
      </c>
      <c r="B22" s="17">
        <v>35445.1</v>
      </c>
      <c r="C22" s="17">
        <v>14055.46</v>
      </c>
      <c r="D22" s="17">
        <v>34978.6</v>
      </c>
      <c r="E22" s="17">
        <v>84479.16</v>
      </c>
    </row>
    <row r="23" spans="1:5">
      <c r="A23" s="16">
        <v>2020</v>
      </c>
      <c r="B23" s="17">
        <v>35943.3</v>
      </c>
      <c r="C23" s="17">
        <v>14007.99</v>
      </c>
      <c r="D23" s="17">
        <v>36013.8</v>
      </c>
      <c r="E23" s="17">
        <v>85965.09</v>
      </c>
    </row>
    <row r="24" spans="1:5">
      <c r="A24" s="16">
        <v>2021</v>
      </c>
      <c r="B24" s="17">
        <v>41045.6</v>
      </c>
      <c r="C24" s="17">
        <v>15685.05</v>
      </c>
      <c r="D24" s="17">
        <v>40397.1</v>
      </c>
      <c r="E24" s="17">
        <v>97127.75</v>
      </c>
    </row>
    <row r="26" spans="1:5">
      <c r="A26" s="14" t="s">
        <v>7</v>
      </c>
      <c r="B26" s="15" t="s">
        <v>1</v>
      </c>
      <c r="C26" s="15"/>
      <c r="D26" s="15"/>
      <c r="E26" s="15"/>
    </row>
    <row r="27" spans="1:5">
      <c r="A27" s="16" t="s">
        <v>2</v>
      </c>
      <c r="B27" s="16" t="s">
        <v>3</v>
      </c>
      <c r="C27" s="16" t="s">
        <v>4</v>
      </c>
      <c r="D27" s="16" t="s">
        <v>5</v>
      </c>
      <c r="E27" s="16" t="s">
        <v>6</v>
      </c>
    </row>
    <row r="28" spans="1:5">
      <c r="A28" s="16">
        <v>2000</v>
      </c>
      <c r="B28" s="17">
        <v>68.21902433037</v>
      </c>
      <c r="C28" s="17">
        <v>58.2280044421113</v>
      </c>
      <c r="D28" s="17">
        <v>237.299797185965</v>
      </c>
      <c r="E28" s="17">
        <v>363.746825958446</v>
      </c>
    </row>
    <row r="29" spans="1:5">
      <c r="A29" s="16">
        <v>2001</v>
      </c>
      <c r="B29" s="17">
        <v>77.3551276281555</v>
      </c>
      <c r="C29" s="17">
        <v>60.3552024169916</v>
      </c>
      <c r="D29" s="17">
        <v>251.488462544973</v>
      </c>
      <c r="E29" s="17">
        <v>389.19879259012</v>
      </c>
    </row>
    <row r="30" spans="1:5">
      <c r="A30" s="16">
        <v>2002</v>
      </c>
      <c r="B30" s="17">
        <v>77.8847470960983</v>
      </c>
      <c r="C30" s="17">
        <v>65.1389248969887</v>
      </c>
      <c r="D30" s="17">
        <v>284.447224678763</v>
      </c>
      <c r="E30" s="17">
        <v>427.47089667185</v>
      </c>
    </row>
    <row r="31" spans="1:5">
      <c r="A31" s="16">
        <v>2003</v>
      </c>
      <c r="B31" s="17">
        <v>79.0486564582966</v>
      </c>
      <c r="C31" s="17">
        <v>64.8905958799697</v>
      </c>
      <c r="D31" s="17">
        <v>308.792393878135</v>
      </c>
      <c r="E31" s="17">
        <v>452.731646216402</v>
      </c>
    </row>
    <row r="32" spans="1:5">
      <c r="A32" s="16">
        <v>2004</v>
      </c>
      <c r="B32" s="17">
        <v>88.133604804555</v>
      </c>
      <c r="C32" s="17">
        <v>78.2770971925876</v>
      </c>
      <c r="D32" s="17">
        <v>374.208385338134</v>
      </c>
      <c r="E32" s="17">
        <v>540.619087335277</v>
      </c>
    </row>
    <row r="33" spans="1:5">
      <c r="A33" s="16">
        <v>2005</v>
      </c>
      <c r="B33" s="17">
        <v>92.1204829276919</v>
      </c>
      <c r="C33" s="17">
        <v>88.9823814515748</v>
      </c>
      <c r="D33" s="17">
        <v>459.131591249521</v>
      </c>
      <c r="E33" s="17">
        <v>640.234455628787</v>
      </c>
    </row>
    <row r="34" spans="1:5">
      <c r="A34" s="16">
        <v>2006</v>
      </c>
      <c r="B34" s="17">
        <v>96.6679025958509</v>
      </c>
      <c r="C34" s="17">
        <v>95.5166793691432</v>
      </c>
      <c r="D34" s="17">
        <v>486.749275334782</v>
      </c>
      <c r="E34" s="17">
        <v>678.933857299776</v>
      </c>
    </row>
    <row r="35" spans="1:5">
      <c r="A35" s="16">
        <v>2007</v>
      </c>
      <c r="B35" s="17">
        <v>102.889899224988</v>
      </c>
      <c r="C35" s="17">
        <v>103.44722155466</v>
      </c>
      <c r="D35" s="17">
        <v>529.025211399187</v>
      </c>
      <c r="E35" s="17">
        <v>735.362332178835</v>
      </c>
    </row>
    <row r="36" spans="1:5">
      <c r="A36" s="16">
        <v>2008</v>
      </c>
      <c r="B36" s="17">
        <v>99.2089234111102</v>
      </c>
      <c r="C36" s="17">
        <v>110.230151604369</v>
      </c>
      <c r="D36" s="17">
        <v>554.430384715875</v>
      </c>
      <c r="E36" s="17">
        <v>763.869459731354</v>
      </c>
    </row>
    <row r="37" spans="1:5">
      <c r="A37" s="16">
        <v>2009</v>
      </c>
      <c r="B37" s="17">
        <v>97.2478442305893</v>
      </c>
      <c r="C37" s="17">
        <v>120.314105445351</v>
      </c>
      <c r="D37" s="17">
        <v>546.744496161794</v>
      </c>
      <c r="E37" s="17">
        <v>764.306445837734</v>
      </c>
    </row>
    <row r="38" spans="1:5">
      <c r="A38" s="16">
        <v>2010</v>
      </c>
      <c r="B38" s="17">
        <v>101.991140131145</v>
      </c>
      <c r="C38" s="17">
        <v>136.735767367994</v>
      </c>
      <c r="D38" s="17">
        <v>681.786154484037</v>
      </c>
      <c r="E38" s="17">
        <v>920.513061983176</v>
      </c>
    </row>
    <row r="39" spans="1:5">
      <c r="A39" s="16">
        <v>2011</v>
      </c>
      <c r="B39" s="17">
        <v>92.6277368829785</v>
      </c>
      <c r="C39" s="17">
        <v>151.550264411918</v>
      </c>
      <c r="D39" s="17">
        <v>718.466726035208</v>
      </c>
      <c r="E39" s="17">
        <v>962.644727330104</v>
      </c>
    </row>
    <row r="40" spans="1:5">
      <c r="A40" s="16">
        <v>2012</v>
      </c>
      <c r="B40" s="17">
        <v>97.9980408292761</v>
      </c>
      <c r="C40" s="17">
        <v>160.325300138126</v>
      </c>
      <c r="D40" s="17">
        <v>751.775479722807</v>
      </c>
      <c r="E40" s="17">
        <v>1010.09882069021</v>
      </c>
    </row>
    <row r="41" spans="1:5">
      <c r="A41" s="16">
        <v>2013</v>
      </c>
      <c r="B41" s="17">
        <v>94.0709773939929</v>
      </c>
      <c r="C41" s="17">
        <v>159.651405048541</v>
      </c>
      <c r="D41" s="17">
        <v>823.113467710854</v>
      </c>
      <c r="E41" s="17">
        <v>1076.83585015339</v>
      </c>
    </row>
    <row r="42" spans="1:5">
      <c r="A42" s="16">
        <v>2014</v>
      </c>
      <c r="B42" s="17">
        <v>93.2554508516599</v>
      </c>
      <c r="C42" s="17">
        <v>158.105102633357</v>
      </c>
      <c r="D42" s="17">
        <v>791.427959974341</v>
      </c>
      <c r="E42" s="17">
        <v>1042.78851345936</v>
      </c>
    </row>
    <row r="43" spans="1:5">
      <c r="A43" s="16">
        <v>2015</v>
      </c>
      <c r="B43" s="17">
        <v>92.7630015275807</v>
      </c>
      <c r="C43" s="17">
        <v>154.353027442504</v>
      </c>
      <c r="D43" s="17">
        <v>788.413061680606</v>
      </c>
      <c r="E43" s="17">
        <v>1035.52909065069</v>
      </c>
    </row>
    <row r="44" spans="1:5">
      <c r="A44" s="16">
        <v>2016</v>
      </c>
      <c r="B44" s="17">
        <v>89.9818130265404</v>
      </c>
      <c r="C44" s="17">
        <v>148.945871170961</v>
      </c>
      <c r="D44" s="17">
        <v>807.559341643905</v>
      </c>
      <c r="E44" s="17">
        <v>1046.48702584141</v>
      </c>
    </row>
    <row r="45" spans="1:5">
      <c r="A45" s="16">
        <v>2017</v>
      </c>
      <c r="B45" s="17">
        <v>86.7693207482269</v>
      </c>
      <c r="C45" s="17">
        <v>143.990987149696</v>
      </c>
      <c r="D45" s="17">
        <v>792.325769961344</v>
      </c>
      <c r="E45" s="17">
        <v>1023.08607785927</v>
      </c>
    </row>
    <row r="46" spans="1:5">
      <c r="A46" s="16">
        <v>2018</v>
      </c>
      <c r="B46" s="17">
        <v>89.6908869104849</v>
      </c>
      <c r="C46" s="17">
        <v>154.336749792366</v>
      </c>
      <c r="D46" s="17">
        <v>912.204315673728</v>
      </c>
      <c r="E46" s="17">
        <v>1156.23195237658</v>
      </c>
    </row>
    <row r="47" spans="1:5">
      <c r="A47" s="16">
        <v>2019</v>
      </c>
      <c r="B47" s="17">
        <v>89.1844836918383</v>
      </c>
      <c r="C47" s="17">
        <v>158.466482039819</v>
      </c>
      <c r="D47" s="17">
        <v>914.209118220385</v>
      </c>
      <c r="E47" s="17">
        <v>1161.86008395204</v>
      </c>
    </row>
    <row r="48" spans="1:5">
      <c r="A48" s="16">
        <v>2020</v>
      </c>
      <c r="B48" s="17">
        <v>76.784842539326</v>
      </c>
      <c r="C48" s="17">
        <v>161.872530601664</v>
      </c>
      <c r="D48" s="17">
        <v>939.363100318423</v>
      </c>
      <c r="E48" s="17">
        <v>1178.02047345941</v>
      </c>
    </row>
    <row r="49" spans="1:5">
      <c r="A49" s="16">
        <v>2021</v>
      </c>
      <c r="B49" s="17">
        <v>79.8804284598569</v>
      </c>
      <c r="C49" s="17">
        <v>155.545984470301</v>
      </c>
      <c r="D49" s="17">
        <v>885.506551930991</v>
      </c>
      <c r="E49" s="17">
        <v>1120.93296486115</v>
      </c>
    </row>
    <row r="51" spans="1:5">
      <c r="A51" s="14" t="s">
        <v>8</v>
      </c>
      <c r="B51" s="15" t="s">
        <v>1</v>
      </c>
      <c r="C51" s="15"/>
      <c r="D51" s="15"/>
      <c r="E51" s="15"/>
    </row>
    <row r="52" spans="1:5">
      <c r="A52" s="16" t="s">
        <v>2</v>
      </c>
      <c r="B52" s="16" t="s">
        <v>3</v>
      </c>
      <c r="C52" s="16" t="s">
        <v>4</v>
      </c>
      <c r="D52" s="16" t="s">
        <v>5</v>
      </c>
      <c r="E52" s="16" t="s">
        <v>6</v>
      </c>
    </row>
    <row r="53" spans="1:5">
      <c r="A53" s="16">
        <v>2000</v>
      </c>
      <c r="B53" s="18">
        <v>4144</v>
      </c>
      <c r="C53" s="17">
        <v>2553.6</v>
      </c>
      <c r="D53" s="17">
        <v>11195.71</v>
      </c>
      <c r="E53" s="18">
        <v>17893.31</v>
      </c>
    </row>
    <row r="54" spans="1:5">
      <c r="A54" s="16">
        <v>2001</v>
      </c>
      <c r="B54" s="18">
        <v>4229.2</v>
      </c>
      <c r="C54" s="17">
        <v>2724.32</v>
      </c>
      <c r="D54" s="17">
        <v>12114.29</v>
      </c>
      <c r="E54" s="18">
        <v>19067.81</v>
      </c>
    </row>
    <row r="55" spans="1:5">
      <c r="A55" s="16">
        <v>2002</v>
      </c>
      <c r="B55" s="18">
        <v>4436.1</v>
      </c>
      <c r="C55" s="17">
        <v>2966.56</v>
      </c>
      <c r="D55" s="17">
        <v>13404.53</v>
      </c>
      <c r="E55" s="18">
        <v>20807.19</v>
      </c>
    </row>
    <row r="56" spans="1:5">
      <c r="A56" s="16">
        <v>2003</v>
      </c>
      <c r="B56" s="18">
        <v>4648.2</v>
      </c>
      <c r="C56" s="17">
        <v>3017.4</v>
      </c>
      <c r="D56" s="17">
        <v>15297.89</v>
      </c>
      <c r="E56" s="18">
        <v>22963.49</v>
      </c>
    </row>
    <row r="57" spans="1:5">
      <c r="A57" s="16">
        <v>2004</v>
      </c>
      <c r="B57" s="18">
        <v>5139.6</v>
      </c>
      <c r="C57" s="17">
        <v>3391.92</v>
      </c>
      <c r="D57" s="17">
        <v>17347.79</v>
      </c>
      <c r="E57" s="18">
        <v>25879.31</v>
      </c>
    </row>
    <row r="58" spans="1:5">
      <c r="A58" s="16">
        <v>2005</v>
      </c>
      <c r="B58" s="18">
        <v>5049.8</v>
      </c>
      <c r="C58" s="17">
        <v>3496.31</v>
      </c>
      <c r="D58" s="17">
        <v>19835.99</v>
      </c>
      <c r="E58" s="18">
        <v>28382.1</v>
      </c>
    </row>
    <row r="59" spans="1:5">
      <c r="A59" s="16">
        <v>2006</v>
      </c>
      <c r="B59" s="18">
        <v>5399.3</v>
      </c>
      <c r="C59" s="17">
        <v>3870.9</v>
      </c>
      <c r="D59" s="17">
        <v>21794.09</v>
      </c>
      <c r="E59" s="18">
        <v>31064.29</v>
      </c>
    </row>
    <row r="60" spans="1:5">
      <c r="A60" s="16">
        <v>2007</v>
      </c>
      <c r="B60" s="18">
        <v>5747.7</v>
      </c>
      <c r="C60" s="17">
        <v>4213.73</v>
      </c>
      <c r="D60" s="17">
        <v>23585.13</v>
      </c>
      <c r="E60" s="18">
        <v>33546.56</v>
      </c>
    </row>
    <row r="61" spans="1:5">
      <c r="A61" s="16">
        <v>2008</v>
      </c>
      <c r="B61" s="18">
        <v>5786.2</v>
      </c>
      <c r="C61" s="17">
        <v>4606.24</v>
      </c>
      <c r="D61" s="17">
        <v>24321.87</v>
      </c>
      <c r="E61" s="18">
        <v>34714.31</v>
      </c>
    </row>
    <row r="62" spans="1:5">
      <c r="A62" s="16">
        <v>2009</v>
      </c>
      <c r="B62" s="18">
        <v>6008.6</v>
      </c>
      <c r="C62" s="17">
        <v>5023.03</v>
      </c>
      <c r="D62" s="17">
        <v>25418.79</v>
      </c>
      <c r="E62" s="18">
        <v>36450.42</v>
      </c>
    </row>
    <row r="63" spans="1:5">
      <c r="A63" s="16">
        <v>2010</v>
      </c>
      <c r="B63" s="18">
        <v>6359.5</v>
      </c>
      <c r="C63" s="17">
        <v>5860.2</v>
      </c>
      <c r="D63" s="17">
        <v>26201.41</v>
      </c>
      <c r="E63" s="18">
        <v>38421.11</v>
      </c>
    </row>
    <row r="64" spans="1:5">
      <c r="A64" s="16">
        <v>2011</v>
      </c>
      <c r="B64" s="18">
        <v>6397.3</v>
      </c>
      <c r="C64" s="17">
        <v>6551.11</v>
      </c>
      <c r="D64" s="17">
        <v>28075.03</v>
      </c>
      <c r="E64" s="18">
        <v>41023.44</v>
      </c>
    </row>
    <row r="65" spans="1:5">
      <c r="A65" s="16">
        <v>2012</v>
      </c>
      <c r="B65" s="18">
        <v>6564.1</v>
      </c>
      <c r="C65" s="17">
        <v>7054.97</v>
      </c>
      <c r="D65" s="17">
        <v>28762.47</v>
      </c>
      <c r="E65" s="18">
        <v>42381.54</v>
      </c>
    </row>
    <row r="66" spans="1:5">
      <c r="A66" s="16">
        <v>2013</v>
      </c>
      <c r="B66" s="18">
        <v>6723.9</v>
      </c>
      <c r="C66" s="17">
        <v>7694.82</v>
      </c>
      <c r="D66" s="17">
        <v>29664.38</v>
      </c>
      <c r="E66" s="18">
        <v>44083.1</v>
      </c>
    </row>
    <row r="67" spans="1:5">
      <c r="A67" s="16">
        <v>2014</v>
      </c>
      <c r="B67" s="18">
        <v>6831.2</v>
      </c>
      <c r="C67" s="17">
        <v>7955</v>
      </c>
      <c r="D67" s="17">
        <v>29320.21</v>
      </c>
      <c r="E67" s="18">
        <v>44106.41</v>
      </c>
    </row>
    <row r="68" spans="1:5">
      <c r="A68" s="16">
        <v>2015</v>
      </c>
      <c r="B68" s="18">
        <v>6802.8</v>
      </c>
      <c r="C68" s="17">
        <v>8078.04</v>
      </c>
      <c r="D68" s="17">
        <v>31036.73</v>
      </c>
      <c r="E68" s="18">
        <v>45917.57</v>
      </c>
    </row>
    <row r="69" spans="1:5">
      <c r="A69" s="16">
        <v>2016</v>
      </c>
      <c r="B69" s="18">
        <v>6916.7</v>
      </c>
      <c r="C69" s="17">
        <v>8041.43</v>
      </c>
      <c r="D69" s="17">
        <v>31458.05</v>
      </c>
      <c r="E69" s="18">
        <v>46416.18</v>
      </c>
    </row>
    <row r="70" spans="1:5">
      <c r="A70" s="16">
        <v>2017</v>
      </c>
      <c r="B70" s="18">
        <v>7088.3</v>
      </c>
      <c r="C70" s="17">
        <v>7831.72</v>
      </c>
      <c r="D70" s="17">
        <v>32082.56</v>
      </c>
      <c r="E70" s="18">
        <v>47002.58</v>
      </c>
    </row>
    <row r="71" spans="1:5">
      <c r="A71" s="16">
        <v>2018</v>
      </c>
      <c r="B71" s="18">
        <v>7269.8</v>
      </c>
      <c r="C71" s="17">
        <v>7973.29</v>
      </c>
      <c r="D71" s="17">
        <v>32185.24</v>
      </c>
      <c r="E71" s="18">
        <v>47428.33</v>
      </c>
    </row>
    <row r="72" spans="1:5">
      <c r="A72" s="16">
        <v>2019</v>
      </c>
      <c r="B72" s="18">
        <v>7360.3</v>
      </c>
      <c r="C72" s="17">
        <v>8240.7</v>
      </c>
      <c r="D72" s="17">
        <v>32788.19</v>
      </c>
      <c r="E72" s="18">
        <v>48389.19</v>
      </c>
    </row>
    <row r="73" spans="1:5">
      <c r="A73" s="16">
        <v>2020</v>
      </c>
      <c r="B73" s="18">
        <v>6762.1</v>
      </c>
      <c r="C73" s="17">
        <v>8104.6</v>
      </c>
      <c r="D73" s="17">
        <v>33027.29</v>
      </c>
      <c r="E73" s="18">
        <v>47893.99</v>
      </c>
    </row>
    <row r="74" spans="1:5">
      <c r="A74" s="16">
        <v>2021</v>
      </c>
      <c r="B74" s="18">
        <v>7103.6</v>
      </c>
      <c r="C74" s="17">
        <v>8205.69</v>
      </c>
      <c r="D74" s="17">
        <v>32829.13</v>
      </c>
      <c r="E74" s="18">
        <v>48138.42</v>
      </c>
    </row>
    <row r="76" spans="1:5">
      <c r="A76" s="14" t="s">
        <v>9</v>
      </c>
      <c r="B76" s="15" t="s">
        <v>1</v>
      </c>
      <c r="C76" s="15"/>
      <c r="D76" s="15"/>
      <c r="E76" s="15"/>
    </row>
    <row r="77" spans="1:5">
      <c r="A77" s="16" t="s">
        <v>2</v>
      </c>
      <c r="B77" s="16" t="s">
        <v>3</v>
      </c>
      <c r="C77" s="16" t="s">
        <v>4</v>
      </c>
      <c r="D77" s="16" t="s">
        <v>5</v>
      </c>
      <c r="E77" s="16" t="s">
        <v>6</v>
      </c>
    </row>
    <row r="78" spans="1:5">
      <c r="A78" s="16">
        <v>2000</v>
      </c>
      <c r="B78" s="19">
        <v>2.08124425927055</v>
      </c>
      <c r="C78" s="19">
        <v>3.65829628265352</v>
      </c>
      <c r="D78" s="19">
        <v>5.12725891677034</v>
      </c>
      <c r="E78" s="19">
        <v>3.8298532793669</v>
      </c>
    </row>
    <row r="79" spans="1:5">
      <c r="A79" s="16">
        <v>2001</v>
      </c>
      <c r="B79" s="19">
        <v>2.00324038917922</v>
      </c>
      <c r="C79" s="19">
        <v>3.43534327231594</v>
      </c>
      <c r="D79" s="19">
        <v>4.96728085770948</v>
      </c>
      <c r="E79" s="19">
        <v>3.64374333615247</v>
      </c>
    </row>
    <row r="80" spans="1:5">
      <c r="A80" s="16">
        <v>2002</v>
      </c>
      <c r="B80" s="19">
        <v>1.72094365724857</v>
      </c>
      <c r="C80" s="19">
        <v>3.38055628542604</v>
      </c>
      <c r="D80" s="19">
        <v>5.15405650906454</v>
      </c>
      <c r="E80" s="19">
        <v>3.57074692307503</v>
      </c>
    </row>
    <row r="81" spans="1:5">
      <c r="A81" s="16">
        <v>2003</v>
      </c>
      <c r="B81" s="19">
        <v>1.50077187990387</v>
      </c>
      <c r="C81" s="19">
        <v>2.87410125389077</v>
      </c>
      <c r="D81" s="19">
        <v>4.87546409432448</v>
      </c>
      <c r="E81" s="19">
        <v>3.26679914461883</v>
      </c>
    </row>
    <row r="82" spans="1:5">
      <c r="A82" s="16">
        <v>2004</v>
      </c>
      <c r="B82" s="19">
        <v>1.40957384733395</v>
      </c>
      <c r="C82" s="19">
        <v>2.986421624226</v>
      </c>
      <c r="D82" s="19">
        <v>4.9311913309192</v>
      </c>
      <c r="E82" s="19">
        <v>3.28400266875191</v>
      </c>
    </row>
    <row r="83" spans="1:5">
      <c r="A83" s="16">
        <v>2005</v>
      </c>
      <c r="B83" s="19">
        <v>1.28843440274822</v>
      </c>
      <c r="C83" s="19">
        <v>2.81714624997071</v>
      </c>
      <c r="D83" s="19">
        <v>5.23322305206101</v>
      </c>
      <c r="E83" s="19">
        <v>3.35520996776398</v>
      </c>
    </row>
    <row r="84" spans="1:5">
      <c r="A84" s="16">
        <v>2006</v>
      </c>
      <c r="B84" s="19">
        <v>1.15259213778289</v>
      </c>
      <c r="C84" s="19">
        <v>2.69959921115215</v>
      </c>
      <c r="D84" s="19">
        <v>4.84665214910666</v>
      </c>
      <c r="E84" s="19">
        <v>3.0905330223067</v>
      </c>
    </row>
    <row r="85" spans="1:5">
      <c r="A85" s="16">
        <v>2007</v>
      </c>
      <c r="B85" s="19">
        <v>0.986906136156419</v>
      </c>
      <c r="C85" s="19">
        <v>2.48766287005513</v>
      </c>
      <c r="D85" s="19">
        <v>4.3530779599864</v>
      </c>
      <c r="E85" s="19">
        <v>2.75037423005525</v>
      </c>
    </row>
    <row r="86" spans="1:5">
      <c r="A86" s="16">
        <v>2008</v>
      </c>
      <c r="B86" s="19">
        <v>0.839821244305984</v>
      </c>
      <c r="C86" s="19">
        <v>2.1269974047767</v>
      </c>
      <c r="D86" s="19">
        <v>3.90441183312705</v>
      </c>
      <c r="E86" s="19">
        <v>2.4486425173377</v>
      </c>
    </row>
    <row r="87" spans="1:5">
      <c r="A87" s="16">
        <v>2009</v>
      </c>
      <c r="B87" s="19">
        <v>0.753806666438692</v>
      </c>
      <c r="C87" s="19">
        <v>2.10723584167198</v>
      </c>
      <c r="D87" s="19">
        <v>3.57188258995482</v>
      </c>
      <c r="E87" s="19">
        <v>2.25343664864857</v>
      </c>
    </row>
    <row r="88" spans="1:5">
      <c r="A88" s="16">
        <v>2010</v>
      </c>
      <c r="B88" s="19">
        <v>0.68157671833163</v>
      </c>
      <c r="C88" s="19">
        <v>2.00176506520495</v>
      </c>
      <c r="D88" s="19">
        <v>3.78694346955074</v>
      </c>
      <c r="E88" s="19">
        <v>2.31294219657085</v>
      </c>
    </row>
    <row r="89" spans="1:5">
      <c r="A89" s="16">
        <v>2011</v>
      </c>
      <c r="B89" s="19">
        <v>0.538884255346379</v>
      </c>
      <c r="C89" s="19">
        <v>1.86810573314446</v>
      </c>
      <c r="D89" s="19">
        <v>3.35972319478509</v>
      </c>
      <c r="E89" s="19">
        <v>2.06195544945928</v>
      </c>
    </row>
    <row r="90" spans="1:5">
      <c r="A90" s="16">
        <v>2012</v>
      </c>
      <c r="B90" s="19">
        <v>0.515109519883499</v>
      </c>
      <c r="C90" s="19">
        <v>1.77291767725965</v>
      </c>
      <c r="D90" s="19">
        <v>3.25761230515787</v>
      </c>
      <c r="E90" s="19">
        <v>1.97496231454319</v>
      </c>
    </row>
    <row r="91" spans="1:5">
      <c r="A91" s="16">
        <v>2013</v>
      </c>
      <c r="B91" s="19">
        <v>0.445104129692508</v>
      </c>
      <c r="C91" s="19">
        <v>1.60527241679142</v>
      </c>
      <c r="D91" s="19">
        <v>3.3929391569146</v>
      </c>
      <c r="E91" s="19">
        <v>1.9458671038579</v>
      </c>
    </row>
    <row r="92" spans="1:5">
      <c r="A92" s="16">
        <v>2014</v>
      </c>
      <c r="B92" s="19">
        <v>0.406767211252115</v>
      </c>
      <c r="C92" s="19">
        <v>1.4858636304403</v>
      </c>
      <c r="D92" s="19">
        <v>3.1394783587318</v>
      </c>
      <c r="E92" s="19">
        <v>1.77418849456263</v>
      </c>
    </row>
    <row r="93" spans="1:5">
      <c r="A93" s="16">
        <v>2015</v>
      </c>
      <c r="B93" s="19">
        <v>0.374359849742649</v>
      </c>
      <c r="C93" s="19">
        <v>1.41874980989496</v>
      </c>
      <c r="D93" s="19">
        <v>2.98659411813067</v>
      </c>
      <c r="E93" s="19">
        <v>1.66867383821858</v>
      </c>
    </row>
    <row r="94" spans="1:5">
      <c r="A94" s="16">
        <v>2016</v>
      </c>
      <c r="B94" s="19">
        <v>0.332758209792984</v>
      </c>
      <c r="C94" s="19">
        <v>1.29775442765623</v>
      </c>
      <c r="D94" s="19">
        <v>2.83611893490542</v>
      </c>
      <c r="E94" s="19">
        <v>1.5620957955613</v>
      </c>
    </row>
    <row r="95" spans="1:5">
      <c r="A95" s="16">
        <v>2017</v>
      </c>
      <c r="B95" s="19">
        <v>0.290363486759117</v>
      </c>
      <c r="C95" s="19">
        <v>1.15650209428087</v>
      </c>
      <c r="D95" s="19">
        <v>2.58585209903574</v>
      </c>
      <c r="E95" s="19">
        <v>1.40198019942795</v>
      </c>
    </row>
    <row r="96" spans="1:5">
      <c r="A96" s="16">
        <v>2018</v>
      </c>
      <c r="B96" s="19">
        <v>0.270920337432746</v>
      </c>
      <c r="C96" s="19">
        <v>1.15496276107592</v>
      </c>
      <c r="D96" s="19">
        <v>2.80724894497464</v>
      </c>
      <c r="E96" s="19">
        <v>1.4642609047527</v>
      </c>
    </row>
    <row r="97" spans="1:5">
      <c r="A97" s="16">
        <v>2019</v>
      </c>
      <c r="B97" s="19">
        <v>0.251613011930671</v>
      </c>
      <c r="C97" s="19">
        <v>1.12743718127915</v>
      </c>
      <c r="D97" s="19">
        <v>2.61362409650582</v>
      </c>
      <c r="E97" s="19">
        <v>1.37532153959869</v>
      </c>
    </row>
    <row r="98" spans="1:5">
      <c r="A98" s="16">
        <v>2020</v>
      </c>
      <c r="B98" s="19">
        <v>0.213627692892211</v>
      </c>
      <c r="C98" s="19">
        <v>1.15557285950136</v>
      </c>
      <c r="D98" s="19">
        <v>2.60834208086462</v>
      </c>
      <c r="E98" s="19">
        <v>1.37034751369354</v>
      </c>
    </row>
    <row r="99" spans="1:5">
      <c r="A99" s="16">
        <v>2021</v>
      </c>
      <c r="B99" s="19">
        <v>0.194613864725712</v>
      </c>
      <c r="C99" s="19">
        <v>0.991683064257372</v>
      </c>
      <c r="D99" s="19">
        <v>2.19200524773063</v>
      </c>
      <c r="E99" s="19">
        <v>1.15408105805102</v>
      </c>
    </row>
    <row r="101" spans="1:5">
      <c r="A101" s="14" t="s">
        <v>10</v>
      </c>
      <c r="B101" s="15" t="s">
        <v>1</v>
      </c>
      <c r="C101" s="15"/>
      <c r="D101" s="15"/>
      <c r="E101" s="15"/>
    </row>
    <row r="102" spans="1:5">
      <c r="A102" s="16" t="s">
        <v>2</v>
      </c>
      <c r="B102" s="16" t="s">
        <v>3</v>
      </c>
      <c r="C102" s="16" t="s">
        <v>4</v>
      </c>
      <c r="D102" s="16" t="s">
        <v>5</v>
      </c>
      <c r="E102" s="16" t="s">
        <v>6</v>
      </c>
    </row>
    <row r="103" spans="1:5">
      <c r="A103" s="16" t="s">
        <v>11</v>
      </c>
      <c r="B103" s="19">
        <v>1.602899639898</v>
      </c>
      <c r="C103" s="19">
        <v>1.43070397305132</v>
      </c>
      <c r="D103" s="19">
        <v>1.21129590337719</v>
      </c>
      <c r="E103" s="19">
        <v>1.29670680122035</v>
      </c>
    </row>
    <row r="104" spans="1:5">
      <c r="A104" s="16" t="s">
        <v>12</v>
      </c>
      <c r="B104" s="19">
        <v>0.309648732864817</v>
      </c>
      <c r="C104" s="19">
        <v>0.839712913481721</v>
      </c>
      <c r="D104" s="19">
        <v>1.98141561477145</v>
      </c>
      <c r="E104" s="19">
        <v>1.50246160336563</v>
      </c>
    </row>
    <row r="105" spans="1:5">
      <c r="A105" s="16" t="s">
        <v>13</v>
      </c>
      <c r="B105" s="19">
        <v>0.0230382295514313</v>
      </c>
      <c r="C105" s="19">
        <v>0.0793460745190728</v>
      </c>
      <c r="D105" s="19">
        <v>0.922863504062598</v>
      </c>
      <c r="E105" s="19">
        <v>0.634636289281313</v>
      </c>
    </row>
    <row r="106" spans="1:5">
      <c r="A106" s="16" t="s">
        <v>14</v>
      </c>
      <c r="B106" s="19">
        <v>-4.15447168928486</v>
      </c>
      <c r="C106" s="19">
        <v>2.16932384098903</v>
      </c>
      <c r="D106" s="19">
        <v>2.21459917479895</v>
      </c>
      <c r="E106" s="19">
        <v>1.91726828232208</v>
      </c>
    </row>
    <row r="108" spans="1:5">
      <c r="A108" s="14" t="s">
        <v>15</v>
      </c>
      <c r="B108" s="15" t="s">
        <v>1</v>
      </c>
      <c r="C108" s="15"/>
      <c r="D108" s="15"/>
      <c r="E108" s="15"/>
    </row>
    <row r="109" spans="1:5">
      <c r="A109" s="16" t="s">
        <v>2</v>
      </c>
      <c r="B109" s="16" t="s">
        <v>3</v>
      </c>
      <c r="C109" s="16" t="s">
        <v>4</v>
      </c>
      <c r="D109" s="16" t="s">
        <v>5</v>
      </c>
      <c r="E109" s="16" t="s">
        <v>6</v>
      </c>
    </row>
    <row r="110" spans="1:5">
      <c r="A110" s="16" t="s">
        <v>11</v>
      </c>
      <c r="B110" s="19">
        <v>0.296596487294305</v>
      </c>
      <c r="C110" s="19">
        <v>0.536510792497315</v>
      </c>
      <c r="D110" s="19">
        <v>1.04374174357016</v>
      </c>
      <c r="E110" s="19">
        <v>0.753253004869971</v>
      </c>
    </row>
    <row r="111" spans="1:5">
      <c r="A111" s="16" t="s">
        <v>12</v>
      </c>
      <c r="B111" s="19">
        <v>0.0702218636454276</v>
      </c>
      <c r="C111" s="19">
        <v>0.463727392001212</v>
      </c>
      <c r="D111" s="19">
        <v>0.505509225504276</v>
      </c>
      <c r="E111" s="19">
        <v>0.438399884722445</v>
      </c>
    </row>
    <row r="112" spans="1:5">
      <c r="A112" s="16" t="s">
        <v>13</v>
      </c>
      <c r="B112" s="19">
        <v>0.00330696698745436</v>
      </c>
      <c r="C112" s="19">
        <v>0.0542220293753272</v>
      </c>
      <c r="D112" s="19">
        <v>0.415243770606998</v>
      </c>
      <c r="E112" s="19">
        <v>0.229960351659582</v>
      </c>
    </row>
    <row r="113" spans="1:5">
      <c r="A113" s="16" t="s">
        <v>14</v>
      </c>
      <c r="B113" s="19">
        <v>-0.216764230991753</v>
      </c>
      <c r="C113" s="19">
        <v>0.120864461578524</v>
      </c>
      <c r="D113" s="19">
        <v>0.230510436528038</v>
      </c>
      <c r="E113" s="19">
        <v>0.158146123197158</v>
      </c>
    </row>
  </sheetData>
  <mergeCells count="6">
    <mergeCell ref="B1:E1"/>
    <mergeCell ref="B26:E26"/>
    <mergeCell ref="B51:E51"/>
    <mergeCell ref="B76:E76"/>
    <mergeCell ref="B101:E101"/>
    <mergeCell ref="B108:E108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116"/>
  <sheetViews>
    <sheetView topLeftCell="AF1" workbookViewId="0">
      <pane ySplit="1" topLeftCell="A2" activePane="bottomLeft" state="frozen"/>
      <selection/>
      <selection pane="bottomLeft" activeCell="W93" sqref="W93"/>
    </sheetView>
  </sheetViews>
  <sheetFormatPr defaultColWidth="9" defaultRowHeight="15"/>
  <cols>
    <col min="1" max="25" width="8.66666666666667" style="6"/>
    <col min="26" max="26" width="9.16666666666667" style="6" customWidth="1"/>
    <col min="27" max="27" width="8.66666666666667" style="6"/>
    <col min="28" max="28" width="8.58333333333333" style="6" customWidth="1"/>
    <col min="29" max="29" width="8.66666666666667" style="6"/>
    <col min="30" max="30" width="8.66666666666667" style="6" customWidth="1"/>
    <col min="31" max="31" width="8.66666666666667" style="6"/>
    <col min="32" max="32" width="8.58333333333333" style="6" customWidth="1"/>
    <col min="33" max="33" width="8.66666666666667" style="6"/>
    <col min="34" max="34" width="8.58333333333333" style="6" customWidth="1"/>
    <col min="35" max="35" width="8.66666666666667" style="6"/>
    <col min="36" max="36" width="9.33333333333333" style="6" customWidth="1"/>
    <col min="37" max="38" width="8.66666666666667" style="6"/>
    <col min="39" max="39" width="9.91666666666667" style="6" customWidth="1"/>
    <col min="40" max="40" width="11.5" style="6" customWidth="1"/>
    <col min="41" max="41" width="11.3333333333333" style="6" customWidth="1"/>
    <col min="42" max="42" width="11.0833333333333" style="6" customWidth="1"/>
    <col min="43" max="44" width="11.3333333333333" style="6" customWidth="1"/>
    <col min="45" max="45" width="11.0833333333333" style="6" customWidth="1"/>
    <col min="46" max="46" width="10.8333333333333" style="6" customWidth="1"/>
    <col min="47" max="16384" width="8.66666666666667" style="6"/>
  </cols>
  <sheetData>
    <row r="1" spans="1:47">
      <c r="A1" s="1" t="s">
        <v>1</v>
      </c>
      <c r="B1" s="1" t="s">
        <v>16</v>
      </c>
      <c r="C1" s="1" t="s">
        <v>17</v>
      </c>
      <c r="D1" s="1" t="s">
        <v>18</v>
      </c>
      <c r="E1" s="1" t="s">
        <v>19</v>
      </c>
      <c r="F1" s="1" t="s">
        <v>20</v>
      </c>
      <c r="G1" s="1" t="s">
        <v>21</v>
      </c>
      <c r="H1" s="1" t="s">
        <v>22</v>
      </c>
      <c r="I1" s="1" t="s">
        <v>23</v>
      </c>
      <c r="J1" s="1" t="s">
        <v>24</v>
      </c>
      <c r="K1" s="1" t="s">
        <v>25</v>
      </c>
      <c r="L1" s="1" t="s">
        <v>26</v>
      </c>
      <c r="M1" s="1" t="s">
        <v>27</v>
      </c>
      <c r="N1" s="1" t="s">
        <v>28</v>
      </c>
      <c r="O1" s="1" t="s">
        <v>29</v>
      </c>
      <c r="P1" s="1" t="s">
        <v>30</v>
      </c>
      <c r="Q1" s="1" t="s">
        <v>31</v>
      </c>
      <c r="R1" s="1" t="s">
        <v>32</v>
      </c>
      <c r="S1" s="1" t="s">
        <v>33</v>
      </c>
      <c r="T1" s="1" t="s">
        <v>34</v>
      </c>
      <c r="U1" s="1" t="s">
        <v>35</v>
      </c>
      <c r="V1" s="1" t="s">
        <v>36</v>
      </c>
      <c r="W1" s="1" t="s">
        <v>37</v>
      </c>
      <c r="X1" s="1" t="s">
        <v>38</v>
      </c>
      <c r="Y1" s="1" t="s">
        <v>39</v>
      </c>
      <c r="Z1" s="1" t="s">
        <v>40</v>
      </c>
      <c r="AA1" s="11" t="s">
        <v>41</v>
      </c>
      <c r="AB1" s="1" t="s">
        <v>42</v>
      </c>
      <c r="AC1" s="11" t="s">
        <v>43</v>
      </c>
      <c r="AD1" s="1" t="s">
        <v>44</v>
      </c>
      <c r="AE1" s="11" t="s">
        <v>45</v>
      </c>
      <c r="AF1" s="1" t="s">
        <v>46</v>
      </c>
      <c r="AG1" s="11" t="s">
        <v>47</v>
      </c>
      <c r="AH1" s="1" t="s">
        <v>48</v>
      </c>
      <c r="AI1" s="11" t="s">
        <v>49</v>
      </c>
      <c r="AJ1" s="1" t="s">
        <v>50</v>
      </c>
      <c r="AK1" s="11" t="s">
        <v>51</v>
      </c>
      <c r="AL1" s="1" t="s">
        <v>52</v>
      </c>
      <c r="AM1" s="1" t="s">
        <v>53</v>
      </c>
      <c r="AN1" s="1" t="s">
        <v>54</v>
      </c>
      <c r="AO1" s="1" t="s">
        <v>55</v>
      </c>
      <c r="AP1" s="1" t="s">
        <v>56</v>
      </c>
      <c r="AQ1" s="1" t="s">
        <v>57</v>
      </c>
      <c r="AR1" s="1" t="s">
        <v>58</v>
      </c>
      <c r="AS1" s="1" t="s">
        <v>59</v>
      </c>
      <c r="AT1" s="1" t="s">
        <v>60</v>
      </c>
      <c r="AU1" s="1"/>
    </row>
    <row r="2" spans="1:47">
      <c r="A2" s="1" t="s">
        <v>3</v>
      </c>
      <c r="B2" s="2">
        <v>2000</v>
      </c>
      <c r="C2" s="2">
        <v>3277.8</v>
      </c>
      <c r="D2" s="2">
        <v>4144</v>
      </c>
      <c r="E2" s="2">
        <v>6821.902433037</v>
      </c>
      <c r="F2" s="2">
        <v>442.9969</v>
      </c>
      <c r="G2" s="2">
        <v>745.32</v>
      </c>
      <c r="H2" s="2">
        <v>1363.6</v>
      </c>
      <c r="I2" s="2">
        <v>1.64621198177338</v>
      </c>
      <c r="J2" s="2">
        <v>9.35446739196777</v>
      </c>
      <c r="K2" s="2">
        <v>0.594371438026428</v>
      </c>
      <c r="L2" s="2">
        <v>0.227384224534035</v>
      </c>
      <c r="M2" s="2">
        <v>2.40378403663635</v>
      </c>
      <c r="N2" s="2">
        <v>1363.59997558594</v>
      </c>
      <c r="O2" s="2">
        <v>6821.90283203125</v>
      </c>
      <c r="P2" s="2">
        <v>-0.000398994248826057</v>
      </c>
      <c r="Q2" s="1" t="s">
        <v>3</v>
      </c>
      <c r="R2" s="2"/>
      <c r="S2" s="2"/>
      <c r="T2" s="2"/>
      <c r="U2" s="2"/>
      <c r="V2" s="2"/>
      <c r="W2" s="2"/>
      <c r="X2" s="2"/>
      <c r="Y2" s="2">
        <v>0</v>
      </c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>
        <v>0</v>
      </c>
      <c r="AN2" s="2"/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1"/>
    </row>
    <row r="3" spans="1:47">
      <c r="A3" s="1" t="s">
        <v>3</v>
      </c>
      <c r="B3" s="2">
        <v>2001</v>
      </c>
      <c r="C3" s="2">
        <v>3861.5</v>
      </c>
      <c r="D3" s="2">
        <v>4229.2</v>
      </c>
      <c r="E3" s="2">
        <v>7735.51276281555</v>
      </c>
      <c r="F3" s="2">
        <v>559.1063</v>
      </c>
      <c r="G3" s="2">
        <v>816.24</v>
      </c>
      <c r="H3" s="2">
        <v>1385.1</v>
      </c>
      <c r="I3" s="2">
        <v>1.82907235622406</v>
      </c>
      <c r="J3" s="2">
        <v>7.5642147064209</v>
      </c>
      <c r="K3" s="2">
        <v>0.684977829456329</v>
      </c>
      <c r="L3" s="2">
        <v>0.211378991603851</v>
      </c>
      <c r="M3" s="2">
        <v>2.78788542747498</v>
      </c>
      <c r="N3" s="2">
        <v>1385.09997558594</v>
      </c>
      <c r="O3" s="2">
        <v>7735.5126953125</v>
      </c>
      <c r="P3" s="2">
        <v>6.75030532875098e-5</v>
      </c>
      <c r="Q3" s="1" t="s">
        <v>3</v>
      </c>
      <c r="R3" s="2">
        <v>6821.90234375</v>
      </c>
      <c r="S3" s="2">
        <v>1.64621198177338</v>
      </c>
      <c r="T3" s="2">
        <v>9.35446739196777</v>
      </c>
      <c r="U3" s="2">
        <v>0.594371438026428</v>
      </c>
      <c r="V3" s="2">
        <v>0.227384224534035</v>
      </c>
      <c r="W3" s="2">
        <v>2.40378403663635</v>
      </c>
      <c r="X3" s="2">
        <v>1363.59997558594</v>
      </c>
      <c r="Y3" s="2">
        <v>7269.14111328125</v>
      </c>
      <c r="Z3" s="2">
        <v>0.105332046747208</v>
      </c>
      <c r="AA3" s="2">
        <v>765.673522949219</v>
      </c>
      <c r="AB3" s="2">
        <v>-0.212425485253334</v>
      </c>
      <c r="AC3" s="2">
        <v>-1544.15087890625</v>
      </c>
      <c r="AD3" s="2">
        <v>0.141882032155991</v>
      </c>
      <c r="AE3" s="2">
        <v>1031.36047363281</v>
      </c>
      <c r="AF3" s="2">
        <v>-0.0729885175824165</v>
      </c>
      <c r="AG3" s="2">
        <v>-530.563842773438</v>
      </c>
      <c r="AH3" s="2">
        <v>0.148239225149155</v>
      </c>
      <c r="AI3" s="2">
        <v>1077.57189941406</v>
      </c>
      <c r="AJ3" s="2">
        <v>0.0156440790742636</v>
      </c>
      <c r="AK3" s="2">
        <v>113.719017028809</v>
      </c>
      <c r="AL3" s="2">
        <v>913.6103515625</v>
      </c>
      <c r="AM3" s="2">
        <v>913.610168457031</v>
      </c>
      <c r="AN3" s="2">
        <v>0.00018310546875</v>
      </c>
      <c r="AO3" s="2">
        <v>765.673522949219</v>
      </c>
      <c r="AP3" s="2">
        <v>-1544.15087890625</v>
      </c>
      <c r="AQ3" s="2">
        <v>1031.36047363281</v>
      </c>
      <c r="AR3" s="2">
        <v>-530.563842773438</v>
      </c>
      <c r="AS3" s="2">
        <v>1077.57189941406</v>
      </c>
      <c r="AT3" s="2">
        <v>113.719017028809</v>
      </c>
      <c r="AU3" s="1">
        <f>AA3/AM3*100%</f>
        <v>0.838074650857205</v>
      </c>
    </row>
    <row r="4" spans="1:47">
      <c r="A4" s="1" t="s">
        <v>3</v>
      </c>
      <c r="B4" s="2">
        <v>2002</v>
      </c>
      <c r="C4" s="2">
        <v>4525.7</v>
      </c>
      <c r="D4" s="2">
        <v>4436.1</v>
      </c>
      <c r="E4" s="2">
        <v>7788.47470960983</v>
      </c>
      <c r="F4" s="2">
        <v>628.3496</v>
      </c>
      <c r="G4" s="2">
        <v>874.15</v>
      </c>
      <c r="H4" s="2">
        <v>1423.2</v>
      </c>
      <c r="I4" s="2">
        <v>1.7557030916214</v>
      </c>
      <c r="J4" s="2">
        <v>7.05992317199707</v>
      </c>
      <c r="K4" s="2">
        <v>0.718812108039856</v>
      </c>
      <c r="L4" s="2">
        <v>0.193152442574501</v>
      </c>
      <c r="M4" s="2">
        <v>3.17994666099548</v>
      </c>
      <c r="N4" s="2">
        <v>1423.19995117187</v>
      </c>
      <c r="O4" s="2">
        <v>7788.47412109375</v>
      </c>
      <c r="P4" s="2">
        <v>0.00058851606445387</v>
      </c>
      <c r="Q4" s="1" t="s">
        <v>3</v>
      </c>
      <c r="R4" s="2">
        <v>7735.5126953125</v>
      </c>
      <c r="S4" s="2">
        <v>1.82907235622406</v>
      </c>
      <c r="T4" s="2">
        <v>7.5642147064209</v>
      </c>
      <c r="U4" s="2">
        <v>0.684977829456329</v>
      </c>
      <c r="V4" s="2">
        <v>0.211378991603851</v>
      </c>
      <c r="W4" s="2">
        <v>2.78788542747498</v>
      </c>
      <c r="X4" s="2">
        <v>1385.09997558594</v>
      </c>
      <c r="Y4" s="2">
        <v>7761.96337890625</v>
      </c>
      <c r="Z4" s="2">
        <v>-0.0409395322203636</v>
      </c>
      <c r="AA4" s="2">
        <v>-317.771148681641</v>
      </c>
      <c r="AB4" s="2">
        <v>-0.068994365632534</v>
      </c>
      <c r="AC4" s="2">
        <v>-535.53173828125</v>
      </c>
      <c r="AD4" s="2">
        <v>0.0482135266065598</v>
      </c>
      <c r="AE4" s="2">
        <v>374.231628417969</v>
      </c>
      <c r="AF4" s="2">
        <v>-0.0901729539036751</v>
      </c>
      <c r="AG4" s="2">
        <v>-699.919189453125</v>
      </c>
      <c r="AH4" s="2">
        <v>0.131581023335457</v>
      </c>
      <c r="AI4" s="2">
        <v>1021.32708740234</v>
      </c>
      <c r="AJ4" s="2">
        <v>0.0271355006843805</v>
      </c>
      <c r="AK4" s="2">
        <v>210.624755859375</v>
      </c>
      <c r="AL4" s="2">
        <v>52.9619483947754</v>
      </c>
      <c r="AM4" s="2">
        <v>52.9613647460938</v>
      </c>
      <c r="AN4" s="2">
        <v>0.000583648681640625</v>
      </c>
      <c r="AO4" s="2">
        <v>447.902374267578</v>
      </c>
      <c r="AP4" s="2">
        <v>-2079.6826171875</v>
      </c>
      <c r="AQ4" s="2">
        <v>1405.59204101562</v>
      </c>
      <c r="AR4" s="2">
        <v>-1230.48303222656</v>
      </c>
      <c r="AS4" s="2">
        <v>2098.89892578125</v>
      </c>
      <c r="AT4" s="2">
        <v>324.343780517578</v>
      </c>
      <c r="AU4" s="1"/>
    </row>
    <row r="5" spans="1:47">
      <c r="A5" s="1" t="s">
        <v>3</v>
      </c>
      <c r="B5" s="2">
        <v>2003</v>
      </c>
      <c r="C5" s="2">
        <v>5267.2</v>
      </c>
      <c r="D5" s="2">
        <v>4648.2</v>
      </c>
      <c r="E5" s="2">
        <v>7904.86564582966</v>
      </c>
      <c r="F5" s="2">
        <v>734.8043</v>
      </c>
      <c r="G5" s="2">
        <v>1032.03</v>
      </c>
      <c r="H5" s="2">
        <v>1456</v>
      </c>
      <c r="I5" s="2">
        <v>1.70062947273254</v>
      </c>
      <c r="J5" s="2">
        <v>6.32576608657837</v>
      </c>
      <c r="K5" s="2">
        <v>0.711998999118805</v>
      </c>
      <c r="L5" s="2">
        <v>0.195935219526291</v>
      </c>
      <c r="M5" s="2">
        <v>3.61758232116699</v>
      </c>
      <c r="N5" s="2">
        <v>1456</v>
      </c>
      <c r="O5" s="2">
        <v>7904.8662109375</v>
      </c>
      <c r="P5" s="2">
        <v>-0.000565107853617519</v>
      </c>
      <c r="Q5" s="1" t="s">
        <v>3</v>
      </c>
      <c r="R5" s="2">
        <v>7788.474609375</v>
      </c>
      <c r="S5" s="2">
        <v>1.7557030916214</v>
      </c>
      <c r="T5" s="2">
        <v>7.05992317199707</v>
      </c>
      <c r="U5" s="2">
        <v>0.718812108039856</v>
      </c>
      <c r="V5" s="2">
        <v>0.193152442574501</v>
      </c>
      <c r="W5" s="2">
        <v>3.17994666099548</v>
      </c>
      <c r="X5" s="2">
        <v>1423.19995117187</v>
      </c>
      <c r="Y5" s="2">
        <v>7846.5263671875</v>
      </c>
      <c r="Z5" s="2">
        <v>-0.0318709388375282</v>
      </c>
      <c r="AA5" s="2">
        <v>-250.076156616211</v>
      </c>
      <c r="AB5" s="2">
        <v>-0.109803020954132</v>
      </c>
      <c r="AC5" s="2">
        <v>-861.572326660156</v>
      </c>
      <c r="AD5" s="2">
        <v>-0.00952349416911602</v>
      </c>
      <c r="AE5" s="2">
        <v>-74.7263488769531</v>
      </c>
      <c r="AF5" s="2">
        <v>0.014304356649518</v>
      </c>
      <c r="AG5" s="2">
        <v>112.23950958252</v>
      </c>
      <c r="AH5" s="2">
        <v>0.128941506147385</v>
      </c>
      <c r="AI5" s="2">
        <v>1011.74291992188</v>
      </c>
      <c r="AJ5" s="2">
        <v>0.0227851271629333</v>
      </c>
      <c r="AK5" s="2">
        <v>178.784103393555</v>
      </c>
      <c r="AL5" s="2">
        <v>116.390937805176</v>
      </c>
      <c r="AM5" s="2">
        <v>116.39176940918</v>
      </c>
      <c r="AN5" s="2">
        <v>-0.00083160400390625</v>
      </c>
      <c r="AO5" s="2">
        <v>197.826217651367</v>
      </c>
      <c r="AP5" s="2">
        <v>-2941.2548828125</v>
      </c>
      <c r="AQ5" s="2">
        <v>1330.86572265625</v>
      </c>
      <c r="AR5" s="2">
        <v>-1118.24353027344</v>
      </c>
      <c r="AS5" s="2">
        <v>3110.64184570313</v>
      </c>
      <c r="AT5" s="2">
        <v>503.127868652344</v>
      </c>
      <c r="AU5" s="1"/>
    </row>
    <row r="6" spans="1:47">
      <c r="A6" s="1" t="s">
        <v>3</v>
      </c>
      <c r="B6" s="2">
        <v>2004</v>
      </c>
      <c r="C6" s="2">
        <v>6252.5</v>
      </c>
      <c r="D6" s="2">
        <v>5139.6</v>
      </c>
      <c r="E6" s="2">
        <v>8813.3604804555</v>
      </c>
      <c r="F6" s="2">
        <v>898.2756</v>
      </c>
      <c r="G6" s="2">
        <v>1290.16</v>
      </c>
      <c r="H6" s="2">
        <v>1493</v>
      </c>
      <c r="I6" s="2">
        <v>1.71479499340057</v>
      </c>
      <c r="J6" s="2">
        <v>5.72162914276123</v>
      </c>
      <c r="K6" s="2">
        <v>0.696251332759857</v>
      </c>
      <c r="L6" s="2">
        <v>0.206343069672585</v>
      </c>
      <c r="M6" s="2">
        <v>4.18787670135498</v>
      </c>
      <c r="N6" s="2">
        <v>1493</v>
      </c>
      <c r="O6" s="2">
        <v>8813.3603515625</v>
      </c>
      <c r="P6" s="2">
        <v>0.000128892992506735</v>
      </c>
      <c r="Q6" s="1" t="s">
        <v>3</v>
      </c>
      <c r="R6" s="2">
        <v>7904.86572265625</v>
      </c>
      <c r="S6" s="2">
        <v>1.70062947273254</v>
      </c>
      <c r="T6" s="2">
        <v>6.32576608657837</v>
      </c>
      <c r="U6" s="2">
        <v>0.711998999118805</v>
      </c>
      <c r="V6" s="2">
        <v>0.195935219526291</v>
      </c>
      <c r="W6" s="2">
        <v>3.61758232116699</v>
      </c>
      <c r="X6" s="2">
        <v>1456</v>
      </c>
      <c r="Y6" s="2">
        <v>8350.87890625</v>
      </c>
      <c r="Z6" s="2">
        <v>0.00829507503658533</v>
      </c>
      <c r="AA6" s="2">
        <v>69.2711639404297</v>
      </c>
      <c r="AB6" s="2">
        <v>-0.100377567112446</v>
      </c>
      <c r="AC6" s="2">
        <v>-838.240905761719</v>
      </c>
      <c r="AD6" s="2">
        <v>-0.0223658010363579</v>
      </c>
      <c r="AE6" s="2">
        <v>-186.77409362793</v>
      </c>
      <c r="AF6" s="2">
        <v>0.0517560765147209</v>
      </c>
      <c r="AG6" s="2">
        <v>432.208740234375</v>
      </c>
      <c r="AH6" s="2">
        <v>0.146387919783592</v>
      </c>
      <c r="AI6" s="2">
        <v>1222.4677734375</v>
      </c>
      <c r="AJ6" s="2">
        <v>0.0250945687294006</v>
      </c>
      <c r="AK6" s="2">
        <v>209.561706542969</v>
      </c>
      <c r="AL6" s="2">
        <v>908.494812011719</v>
      </c>
      <c r="AM6" s="2">
        <v>908.494384765625</v>
      </c>
      <c r="AN6" s="2">
        <v>0.00042724609375</v>
      </c>
      <c r="AO6" s="2">
        <v>267.097381591797</v>
      </c>
      <c r="AP6" s="2">
        <v>-3779.49584960938</v>
      </c>
      <c r="AQ6" s="2">
        <v>1144.09167480469</v>
      </c>
      <c r="AR6" s="2">
        <v>-686.034790039063</v>
      </c>
      <c r="AS6" s="2">
        <v>4333.10986328125</v>
      </c>
      <c r="AT6" s="2">
        <v>712.689575195313</v>
      </c>
      <c r="AU6" s="1"/>
    </row>
    <row r="7" spans="1:47">
      <c r="A7" s="1" t="s">
        <v>3</v>
      </c>
      <c r="B7" s="2">
        <v>2005</v>
      </c>
      <c r="C7" s="2">
        <v>7149.8</v>
      </c>
      <c r="D7" s="2">
        <v>5049.8</v>
      </c>
      <c r="E7" s="2">
        <v>9212.04829276919</v>
      </c>
      <c r="F7" s="2">
        <v>1058.3114</v>
      </c>
      <c r="G7" s="2">
        <v>1707.04</v>
      </c>
      <c r="H7" s="2">
        <v>1538</v>
      </c>
      <c r="I7" s="2">
        <v>1.82424020767212</v>
      </c>
      <c r="J7" s="2">
        <v>4.77156352996826</v>
      </c>
      <c r="K7" s="2">
        <v>0.619968712329865</v>
      </c>
      <c r="L7" s="2">
        <v>0.238753527402878</v>
      </c>
      <c r="M7" s="2">
        <v>4.64876461029053</v>
      </c>
      <c r="N7" s="2">
        <v>1538</v>
      </c>
      <c r="O7" s="2">
        <v>9212.0478515625</v>
      </c>
      <c r="P7" s="2">
        <v>0.000441206677351147</v>
      </c>
      <c r="Q7" s="1" t="s">
        <v>3</v>
      </c>
      <c r="R7" s="2">
        <v>8813.3603515625</v>
      </c>
      <c r="S7" s="2">
        <v>1.71479499340057</v>
      </c>
      <c r="T7" s="2">
        <v>5.72162914276123</v>
      </c>
      <c r="U7" s="2">
        <v>0.696251332759857</v>
      </c>
      <c r="V7" s="2">
        <v>0.206343069672585</v>
      </c>
      <c r="W7" s="2">
        <v>4.18787670135498</v>
      </c>
      <c r="X7" s="2">
        <v>1493</v>
      </c>
      <c r="Y7" s="2">
        <v>9011.234375</v>
      </c>
      <c r="Z7" s="2">
        <v>0.0618700385093689</v>
      </c>
      <c r="AA7" s="2">
        <v>557.525390625</v>
      </c>
      <c r="AB7" s="2">
        <v>-0.181579545140266</v>
      </c>
      <c r="AC7" s="2">
        <v>-1636.255859375</v>
      </c>
      <c r="AD7" s="2">
        <v>-0.11604169011116</v>
      </c>
      <c r="AE7" s="2">
        <v>-1045.67883300781</v>
      </c>
      <c r="AF7" s="2">
        <v>0.145891577005386</v>
      </c>
      <c r="AG7" s="2">
        <v>1314.66320800781</v>
      </c>
      <c r="AH7" s="2">
        <v>0.104407660663128</v>
      </c>
      <c r="AI7" s="2">
        <v>940.841918945313</v>
      </c>
      <c r="AJ7" s="2">
        <v>0.0296953525394201</v>
      </c>
      <c r="AK7" s="2">
        <v>267.591766357422</v>
      </c>
      <c r="AL7" s="2">
        <v>398.687805175781</v>
      </c>
      <c r="AM7" s="2">
        <v>398.687713623047</v>
      </c>
      <c r="AN7" s="2">
        <v>9.1552734375e-5</v>
      </c>
      <c r="AO7" s="2">
        <v>824.622802734375</v>
      </c>
      <c r="AP7" s="2">
        <v>-5415.751953125</v>
      </c>
      <c r="AQ7" s="2">
        <v>98.4128265380859</v>
      </c>
      <c r="AR7" s="2">
        <v>628.62841796875</v>
      </c>
      <c r="AS7" s="2">
        <v>5273.95166015625</v>
      </c>
      <c r="AT7" s="2">
        <v>980.281372070313</v>
      </c>
      <c r="AU7" s="1"/>
    </row>
    <row r="8" spans="1:47">
      <c r="A8" s="1" t="s">
        <v>3</v>
      </c>
      <c r="B8" s="2">
        <v>2006</v>
      </c>
      <c r="C8" s="2">
        <v>8387</v>
      </c>
      <c r="D8" s="2">
        <v>5399.3</v>
      </c>
      <c r="E8" s="2">
        <v>9666.79025958509</v>
      </c>
      <c r="F8" s="2">
        <v>1296.8389</v>
      </c>
      <c r="G8" s="2">
        <v>1821.86</v>
      </c>
      <c r="H8" s="2">
        <v>1601</v>
      </c>
      <c r="I8" s="2">
        <v>1.79037845134735</v>
      </c>
      <c r="J8" s="2">
        <v>4.1634316444397</v>
      </c>
      <c r="K8" s="2">
        <v>0.711821377277374</v>
      </c>
      <c r="L8" s="2">
        <v>0.217224270105362</v>
      </c>
      <c r="M8" s="2">
        <v>5.238600730896</v>
      </c>
      <c r="N8" s="2">
        <v>1601</v>
      </c>
      <c r="O8" s="2">
        <v>9666.7900390625</v>
      </c>
      <c r="P8" s="2">
        <v>0.000220522590097971</v>
      </c>
      <c r="Q8" s="1" t="s">
        <v>3</v>
      </c>
      <c r="R8" s="2">
        <v>9212.0478515625</v>
      </c>
      <c r="S8" s="2">
        <v>1.82424020767212</v>
      </c>
      <c r="T8" s="2">
        <v>4.77156352996826</v>
      </c>
      <c r="U8" s="2">
        <v>0.619968712329865</v>
      </c>
      <c r="V8" s="2">
        <v>0.238753527402878</v>
      </c>
      <c r="W8" s="2">
        <v>4.64876461029053</v>
      </c>
      <c r="X8" s="2">
        <v>1538</v>
      </c>
      <c r="Y8" s="2">
        <v>9437.5927734375</v>
      </c>
      <c r="Z8" s="2">
        <v>-0.0187365524470806</v>
      </c>
      <c r="AA8" s="2">
        <v>-176.82795715332</v>
      </c>
      <c r="AB8" s="2">
        <v>-0.136334389448166</v>
      </c>
      <c r="AC8" s="2">
        <v>-1286.66845703125</v>
      </c>
      <c r="AD8" s="2">
        <v>0.138157993555069</v>
      </c>
      <c r="AE8" s="2">
        <v>1303.87890625</v>
      </c>
      <c r="AF8" s="2">
        <v>-0.0945014283061028</v>
      </c>
      <c r="AG8" s="2">
        <v>-891.865966796875</v>
      </c>
      <c r="AH8" s="2">
        <v>0.11945291608572</v>
      </c>
      <c r="AI8" s="2">
        <v>1127.34802246094</v>
      </c>
      <c r="AJ8" s="2">
        <v>0.0401455610990524</v>
      </c>
      <c r="AK8" s="2">
        <v>378.877471923828</v>
      </c>
      <c r="AL8" s="2">
        <v>454.741973876953</v>
      </c>
      <c r="AM8" s="2">
        <v>454.741973876953</v>
      </c>
      <c r="AN8" s="2">
        <v>0</v>
      </c>
      <c r="AO8" s="2">
        <v>647.794799804688</v>
      </c>
      <c r="AP8" s="2">
        <v>-6702.419921875</v>
      </c>
      <c r="AQ8" s="2">
        <v>1402.29174804687</v>
      </c>
      <c r="AR8" s="2">
        <v>-263.237548828125</v>
      </c>
      <c r="AS8" s="2">
        <v>6401.2998046875</v>
      </c>
      <c r="AT8" s="2">
        <v>1359.15881347656</v>
      </c>
      <c r="AU8" s="1"/>
    </row>
    <row r="9" spans="1:47">
      <c r="A9" s="1" t="s">
        <v>3</v>
      </c>
      <c r="B9" s="2">
        <v>2007</v>
      </c>
      <c r="C9" s="2">
        <v>10425.5</v>
      </c>
      <c r="D9" s="2">
        <v>5747.7</v>
      </c>
      <c r="E9" s="2">
        <v>10288.9899224988</v>
      </c>
      <c r="F9" s="2">
        <v>1649.5023</v>
      </c>
      <c r="G9" s="2">
        <v>2082.76</v>
      </c>
      <c r="H9" s="2">
        <v>1676</v>
      </c>
      <c r="I9" s="2">
        <v>1.79010558128357</v>
      </c>
      <c r="J9" s="2">
        <v>3.48450565338135</v>
      </c>
      <c r="K9" s="2">
        <v>0.791979074478149</v>
      </c>
      <c r="L9" s="2">
        <v>0.199775546789169</v>
      </c>
      <c r="M9" s="2">
        <v>6.22046518325806</v>
      </c>
      <c r="N9" s="2">
        <v>1676</v>
      </c>
      <c r="O9" s="2">
        <v>10288.9892578125</v>
      </c>
      <c r="P9" s="2">
        <v>0.000664686260279268</v>
      </c>
      <c r="Q9" s="1" t="s">
        <v>3</v>
      </c>
      <c r="R9" s="2">
        <v>9666.7900390625</v>
      </c>
      <c r="S9" s="2">
        <v>1.79037845134735</v>
      </c>
      <c r="T9" s="2">
        <v>4.1634316444397</v>
      </c>
      <c r="U9" s="2">
        <v>0.711821377277374</v>
      </c>
      <c r="V9" s="2">
        <v>0.217224270105362</v>
      </c>
      <c r="W9" s="2">
        <v>5.238600730896</v>
      </c>
      <c r="X9" s="2">
        <v>1601</v>
      </c>
      <c r="Y9" s="2">
        <v>9974.65625</v>
      </c>
      <c r="Z9" s="2">
        <v>-0.000152420761878602</v>
      </c>
      <c r="AA9" s="2">
        <v>-1.52034473419189</v>
      </c>
      <c r="AB9" s="2">
        <v>-0.178013458848</v>
      </c>
      <c r="AC9" s="2">
        <v>-1775.623046875</v>
      </c>
      <c r="AD9" s="2">
        <v>0.106707967817783</v>
      </c>
      <c r="AE9" s="2">
        <v>1064.37524414062</v>
      </c>
      <c r="AF9" s="2">
        <v>-0.083735853433609</v>
      </c>
      <c r="AG9" s="2">
        <v>-835.236328125</v>
      </c>
      <c r="AH9" s="2">
        <v>0.171790271997452</v>
      </c>
      <c r="AI9" s="2">
        <v>1713.54895019531</v>
      </c>
      <c r="AJ9" s="2">
        <v>0.0457815676927567</v>
      </c>
      <c r="AK9" s="2">
        <v>456.655395507813</v>
      </c>
      <c r="AL9" s="2">
        <v>622.199645996094</v>
      </c>
      <c r="AM9" s="2">
        <v>622.199829101563</v>
      </c>
      <c r="AN9" s="2">
        <v>-0.00018310546875</v>
      </c>
      <c r="AO9" s="2">
        <v>646.274475097656</v>
      </c>
      <c r="AP9" s="2">
        <v>-8478.04296875</v>
      </c>
      <c r="AQ9" s="2">
        <v>2466.6669921875</v>
      </c>
      <c r="AR9" s="2">
        <v>-1098.47387695312</v>
      </c>
      <c r="AS9" s="2">
        <v>8114.8486328125</v>
      </c>
      <c r="AT9" s="2">
        <v>1815.81420898437</v>
      </c>
      <c r="AU9" s="1"/>
    </row>
    <row r="10" spans="1:47">
      <c r="A10" s="1" t="s">
        <v>3</v>
      </c>
      <c r="B10" s="2">
        <v>2008</v>
      </c>
      <c r="C10" s="2">
        <v>11813.1</v>
      </c>
      <c r="D10" s="2">
        <v>5786.2</v>
      </c>
      <c r="E10" s="2">
        <v>9920.89234111102</v>
      </c>
      <c r="F10" s="2">
        <v>1959.2857</v>
      </c>
      <c r="G10" s="2">
        <v>2198.49</v>
      </c>
      <c r="H10" s="2">
        <v>1771</v>
      </c>
      <c r="I10" s="2">
        <v>1.71457815170288</v>
      </c>
      <c r="J10" s="2">
        <v>2.95321917533874</v>
      </c>
      <c r="K10" s="2">
        <v>0.891196072101593</v>
      </c>
      <c r="L10" s="2">
        <v>0.186106100678444</v>
      </c>
      <c r="M10" s="2">
        <v>6.67029905319214</v>
      </c>
      <c r="N10" s="2">
        <v>1771</v>
      </c>
      <c r="O10" s="2">
        <v>9920.8916015625</v>
      </c>
      <c r="P10" s="2">
        <v>0.00073954852996394</v>
      </c>
      <c r="Q10" s="1" t="s">
        <v>3</v>
      </c>
      <c r="R10" s="2">
        <v>10288.990234375</v>
      </c>
      <c r="S10" s="2">
        <v>1.79010558128357</v>
      </c>
      <c r="T10" s="2">
        <v>3.48450565338135</v>
      </c>
      <c r="U10" s="2">
        <v>0.791979074478149</v>
      </c>
      <c r="V10" s="2">
        <v>0.199775546789169</v>
      </c>
      <c r="W10" s="2">
        <v>6.22046518325806</v>
      </c>
      <c r="X10" s="2">
        <v>1676</v>
      </c>
      <c r="Y10" s="2">
        <v>10103.82421875</v>
      </c>
      <c r="Z10" s="2">
        <v>-0.0431075282394886</v>
      </c>
      <c r="AA10" s="2">
        <v>-435.550872802734</v>
      </c>
      <c r="AB10" s="2">
        <v>-0.16543036699295</v>
      </c>
      <c r="AC10" s="2">
        <v>-1671.47937011719</v>
      </c>
      <c r="AD10" s="2">
        <v>0.118029490113258</v>
      </c>
      <c r="AE10" s="2">
        <v>1192.54919433594</v>
      </c>
      <c r="AF10" s="2">
        <v>-0.0708775222301483</v>
      </c>
      <c r="AG10" s="2">
        <v>-716.134033203125</v>
      </c>
      <c r="AH10" s="2">
        <v>0.0698200017213821</v>
      </c>
      <c r="AI10" s="2">
        <v>705.449035644531</v>
      </c>
      <c r="AJ10" s="2">
        <v>0.0551343560218811</v>
      </c>
      <c r="AK10" s="2">
        <v>557.06787109375</v>
      </c>
      <c r="AL10" s="2">
        <v>-368.097595214844</v>
      </c>
      <c r="AM10" s="2">
        <v>-368.098205566406</v>
      </c>
      <c r="AN10" s="2">
        <v>0.0006103515625</v>
      </c>
      <c r="AO10" s="2">
        <v>210.723602294922</v>
      </c>
      <c r="AP10" s="2">
        <v>-10149.5224609375</v>
      </c>
      <c r="AQ10" s="2">
        <v>3659.21606445313</v>
      </c>
      <c r="AR10" s="2">
        <v>-1814.60791015625</v>
      </c>
      <c r="AS10" s="2">
        <v>8820.2978515625</v>
      </c>
      <c r="AT10" s="2">
        <v>2372.88208007813</v>
      </c>
      <c r="AU10" s="1"/>
    </row>
    <row r="11" spans="1:47">
      <c r="A11" s="1" t="s">
        <v>3</v>
      </c>
      <c r="B11" s="2">
        <v>2009</v>
      </c>
      <c r="C11" s="2">
        <v>12900.9</v>
      </c>
      <c r="D11" s="2">
        <v>6008.6</v>
      </c>
      <c r="E11" s="2">
        <v>9724.78442305893</v>
      </c>
      <c r="F11" s="2">
        <v>2319.3658</v>
      </c>
      <c r="G11" s="2">
        <v>2303.08</v>
      </c>
      <c r="H11" s="2">
        <v>1860</v>
      </c>
      <c r="I11" s="2">
        <v>1.61847758293152</v>
      </c>
      <c r="J11" s="2">
        <v>2.59062194824219</v>
      </c>
      <c r="K11" s="2">
        <v>1.00707125663757</v>
      </c>
      <c r="L11" s="2">
        <v>0.178520873188972</v>
      </c>
      <c r="M11" s="2">
        <v>6.93596792221069</v>
      </c>
      <c r="N11" s="2">
        <v>1860</v>
      </c>
      <c r="O11" s="2">
        <v>9724.7841796875</v>
      </c>
      <c r="P11" s="2">
        <v>0.000243371425312944</v>
      </c>
      <c r="Q11" s="1" t="s">
        <v>3</v>
      </c>
      <c r="R11" s="2">
        <v>9920.892578125</v>
      </c>
      <c r="S11" s="2">
        <v>1.71457815170288</v>
      </c>
      <c r="T11" s="2">
        <v>2.95321917533874</v>
      </c>
      <c r="U11" s="2">
        <v>0.891196072101593</v>
      </c>
      <c r="V11" s="2">
        <v>0.186106100678444</v>
      </c>
      <c r="W11" s="2">
        <v>6.67029905319214</v>
      </c>
      <c r="X11" s="2">
        <v>1771</v>
      </c>
      <c r="Y11" s="2">
        <v>9822.5126953125</v>
      </c>
      <c r="Z11" s="2">
        <v>-0.0576811321079731</v>
      </c>
      <c r="AA11" s="2">
        <v>-566.573669433594</v>
      </c>
      <c r="AB11" s="2">
        <v>-0.130997836589813</v>
      </c>
      <c r="AC11" s="2">
        <v>-1286.72790527344</v>
      </c>
      <c r="AD11" s="2">
        <v>0.12223719060421</v>
      </c>
      <c r="AE11" s="2">
        <v>1200.67639160156</v>
      </c>
      <c r="AF11" s="2">
        <v>-0.0416114144027233</v>
      </c>
      <c r="AG11" s="2">
        <v>-408.728637695313</v>
      </c>
      <c r="AH11" s="2">
        <v>0.0390559211373329</v>
      </c>
      <c r="AI11" s="2">
        <v>383.627288818359</v>
      </c>
      <c r="AJ11" s="2">
        <v>0.0490321293473244</v>
      </c>
      <c r="AK11" s="2">
        <v>481.618713378906</v>
      </c>
      <c r="AL11" s="2">
        <v>-196.107925415039</v>
      </c>
      <c r="AM11" s="2">
        <v>-196.107727050781</v>
      </c>
      <c r="AN11" s="2">
        <v>-0.0001983642578125</v>
      </c>
      <c r="AO11" s="2">
        <v>-355.850067138672</v>
      </c>
      <c r="AP11" s="2">
        <v>-11436.25</v>
      </c>
      <c r="AQ11" s="2">
        <v>4859.892578125</v>
      </c>
      <c r="AR11" s="2">
        <v>-2223.33642578125</v>
      </c>
      <c r="AS11" s="2">
        <v>9203.9248046875</v>
      </c>
      <c r="AT11" s="2">
        <v>2854.50073242188</v>
      </c>
      <c r="AU11" s="1"/>
    </row>
    <row r="12" spans="1:47">
      <c r="A12" s="1" t="s">
        <v>3</v>
      </c>
      <c r="B12" s="2">
        <v>2010</v>
      </c>
      <c r="C12" s="2">
        <v>14964</v>
      </c>
      <c r="D12" s="2">
        <v>6359.5</v>
      </c>
      <c r="E12" s="2">
        <v>10199.1140131145</v>
      </c>
      <c r="F12" s="2">
        <v>2717.3174</v>
      </c>
      <c r="G12" s="2">
        <v>2763.99</v>
      </c>
      <c r="H12" s="2">
        <v>1962</v>
      </c>
      <c r="I12" s="2">
        <v>1.60376036167145</v>
      </c>
      <c r="J12" s="2">
        <v>2.34035968780518</v>
      </c>
      <c r="K12" s="2">
        <v>0.983114063739777</v>
      </c>
      <c r="L12" s="2">
        <v>0.184709295630455</v>
      </c>
      <c r="M12" s="2">
        <v>7.62691116333008</v>
      </c>
      <c r="N12" s="2">
        <v>1962</v>
      </c>
      <c r="O12" s="2">
        <v>10199.11328125</v>
      </c>
      <c r="P12" s="2">
        <v>0.000731864536646754</v>
      </c>
      <c r="Q12" s="1" t="s">
        <v>3</v>
      </c>
      <c r="R12" s="2">
        <v>9724.7841796875</v>
      </c>
      <c r="S12" s="2">
        <v>1.61847758293152</v>
      </c>
      <c r="T12" s="2">
        <v>2.59062194824219</v>
      </c>
      <c r="U12" s="2">
        <v>1.00707125663757</v>
      </c>
      <c r="V12" s="2">
        <v>0.178520873188972</v>
      </c>
      <c r="W12" s="2">
        <v>6.93596792221069</v>
      </c>
      <c r="X12" s="2">
        <v>1860</v>
      </c>
      <c r="Y12" s="2">
        <v>9960.06640625</v>
      </c>
      <c r="Z12" s="2">
        <v>-0.00913484580814838</v>
      </c>
      <c r="AA12" s="2">
        <v>-90.9836730957031</v>
      </c>
      <c r="AB12" s="2">
        <v>-0.101593352854252</v>
      </c>
      <c r="AC12" s="2">
        <v>-1011.87652587891</v>
      </c>
      <c r="AD12" s="2">
        <v>-0.0240765009075403</v>
      </c>
      <c r="AE12" s="2">
        <v>-239.80354309082</v>
      </c>
      <c r="AF12" s="2">
        <v>0.0340776816010475</v>
      </c>
      <c r="AG12" s="2">
        <v>339.415985107422</v>
      </c>
      <c r="AH12" s="2">
        <v>0.0949623212218285</v>
      </c>
      <c r="AI12" s="2">
        <v>945.8310546875</v>
      </c>
      <c r="AJ12" s="2">
        <v>0.0533878728747368</v>
      </c>
      <c r="AK12" s="2">
        <v>531.746765136719</v>
      </c>
      <c r="AL12" s="2">
        <v>474.32958984375</v>
      </c>
      <c r="AM12" s="2">
        <v>474.330017089844</v>
      </c>
      <c r="AN12" s="2">
        <v>-0.00042724609375</v>
      </c>
      <c r="AO12" s="2">
        <v>-446.833740234375</v>
      </c>
      <c r="AP12" s="2">
        <v>-12448.126953125</v>
      </c>
      <c r="AQ12" s="2">
        <v>4620.0888671875</v>
      </c>
      <c r="AR12" s="2">
        <v>-1883.92053222656</v>
      </c>
      <c r="AS12" s="2">
        <v>10149.755859375</v>
      </c>
      <c r="AT12" s="2">
        <v>3386.24755859375</v>
      </c>
      <c r="AU12" s="1"/>
    </row>
    <row r="13" spans="1:47">
      <c r="A13" s="1" t="s">
        <v>3</v>
      </c>
      <c r="B13" s="2">
        <v>2011</v>
      </c>
      <c r="C13" s="2">
        <v>17188.8</v>
      </c>
      <c r="D13" s="2">
        <v>6397.3</v>
      </c>
      <c r="E13" s="2">
        <v>9262.77368829785</v>
      </c>
      <c r="F13" s="2">
        <v>3245.23</v>
      </c>
      <c r="G13" s="2">
        <v>3048.79</v>
      </c>
      <c r="H13" s="2">
        <v>2024</v>
      </c>
      <c r="I13" s="2">
        <v>1.44791924953461</v>
      </c>
      <c r="J13" s="2">
        <v>1.97129321098328</v>
      </c>
      <c r="K13" s="2">
        <v>1.06443214416504</v>
      </c>
      <c r="L13" s="2">
        <v>0.177370727062225</v>
      </c>
      <c r="M13" s="2">
        <v>8.4924898147583</v>
      </c>
      <c r="N13" s="2">
        <v>2024</v>
      </c>
      <c r="O13" s="2">
        <v>9262.7734375</v>
      </c>
      <c r="P13" s="2">
        <v>0.000250797835178673</v>
      </c>
      <c r="Q13" s="1" t="s">
        <v>3</v>
      </c>
      <c r="R13" s="2">
        <v>10199.1142578125</v>
      </c>
      <c r="S13" s="2">
        <v>1.60376036167145</v>
      </c>
      <c r="T13" s="2">
        <v>2.34035968780518</v>
      </c>
      <c r="U13" s="2">
        <v>0.983114063739777</v>
      </c>
      <c r="V13" s="2">
        <v>0.184709295630455</v>
      </c>
      <c r="W13" s="2">
        <v>7.62691116333008</v>
      </c>
      <c r="X13" s="2">
        <v>1962</v>
      </c>
      <c r="Y13" s="2">
        <v>9723.431640625</v>
      </c>
      <c r="Z13" s="2">
        <v>-0.102223575115204</v>
      </c>
      <c r="AA13" s="2">
        <v>-993.963928222656</v>
      </c>
      <c r="AB13" s="2">
        <v>-0.171614855527878</v>
      </c>
      <c r="AC13" s="2">
        <v>-1668.68530273437</v>
      </c>
      <c r="AD13" s="2">
        <v>0.0794715881347656</v>
      </c>
      <c r="AE13" s="2">
        <v>772.736572265625</v>
      </c>
      <c r="AF13" s="2">
        <v>-0.0405411683022976</v>
      </c>
      <c r="AG13" s="2">
        <v>-394.199279785156</v>
      </c>
      <c r="AH13" s="2">
        <v>0.107499286532402</v>
      </c>
      <c r="AI13" s="2">
        <v>1045.26196289062</v>
      </c>
      <c r="AJ13" s="2">
        <v>0.0311113893985748</v>
      </c>
      <c r="AK13" s="2">
        <v>302.509460449219</v>
      </c>
      <c r="AL13" s="2">
        <v>-936.34033203125</v>
      </c>
      <c r="AM13" s="2">
        <v>-936.340393066406</v>
      </c>
      <c r="AN13" s="2">
        <v>6.103515625e-5</v>
      </c>
      <c r="AO13" s="2">
        <v>-1440.79772949219</v>
      </c>
      <c r="AP13" s="2">
        <v>-14116.8125</v>
      </c>
      <c r="AQ13" s="2">
        <v>5392.82568359375</v>
      </c>
      <c r="AR13" s="2">
        <v>-2278.11987304688</v>
      </c>
      <c r="AS13" s="2">
        <v>11195.017578125</v>
      </c>
      <c r="AT13" s="2">
        <v>3688.75708007813</v>
      </c>
      <c r="AU13" s="1"/>
    </row>
    <row r="14" spans="1:47">
      <c r="A14" s="1" t="s">
        <v>3</v>
      </c>
      <c r="B14" s="2">
        <v>2012</v>
      </c>
      <c r="C14" s="2">
        <v>19024.7</v>
      </c>
      <c r="D14" s="2">
        <v>6564.1</v>
      </c>
      <c r="E14" s="2">
        <v>9799.80408292761</v>
      </c>
      <c r="F14" s="2">
        <v>3685.3076</v>
      </c>
      <c r="G14" s="2">
        <v>3294.32</v>
      </c>
      <c r="H14" s="2">
        <v>2078</v>
      </c>
      <c r="I14" s="2">
        <v>1.49293947219849</v>
      </c>
      <c r="J14" s="2">
        <v>1.78115391731262</v>
      </c>
      <c r="K14" s="2">
        <v>1.11868536472321</v>
      </c>
      <c r="L14" s="2">
        <v>0.173160150647163</v>
      </c>
      <c r="M14" s="2">
        <v>9.15529346466064</v>
      </c>
      <c r="N14" s="2">
        <v>2078</v>
      </c>
      <c r="O14" s="2">
        <v>9799.8037109375</v>
      </c>
      <c r="P14" s="2">
        <v>0.000371990114217624</v>
      </c>
      <c r="Q14" s="1" t="s">
        <v>3</v>
      </c>
      <c r="R14" s="2">
        <v>9262.7734375</v>
      </c>
      <c r="S14" s="2">
        <v>1.44791924953461</v>
      </c>
      <c r="T14" s="2">
        <v>1.97129321098328</v>
      </c>
      <c r="U14" s="2">
        <v>1.06443214416504</v>
      </c>
      <c r="V14" s="2">
        <v>0.177370727062225</v>
      </c>
      <c r="W14" s="2">
        <v>8.4924898147583</v>
      </c>
      <c r="X14" s="2">
        <v>2024</v>
      </c>
      <c r="Y14" s="2">
        <v>9528.7666015625</v>
      </c>
      <c r="Z14" s="2">
        <v>0.0306194517761469</v>
      </c>
      <c r="AA14" s="2">
        <v>291.765594482422</v>
      </c>
      <c r="AB14" s="2">
        <v>-0.101428359746933</v>
      </c>
      <c r="AC14" s="2">
        <v>-966.487182617188</v>
      </c>
      <c r="AD14" s="2">
        <v>0.0497127547860146</v>
      </c>
      <c r="AE14" s="2">
        <v>473.701232910156</v>
      </c>
      <c r="AF14" s="2">
        <v>-0.0240251533687115</v>
      </c>
      <c r="AG14" s="2">
        <v>-228.930084228516</v>
      </c>
      <c r="AH14" s="2">
        <v>0.0751500129699707</v>
      </c>
      <c r="AI14" s="2">
        <v>716.0869140625</v>
      </c>
      <c r="AJ14" s="2">
        <v>0.0263301413506269</v>
      </c>
      <c r="AK14" s="2">
        <v>250.893768310547</v>
      </c>
      <c r="AL14" s="2">
        <v>537.030395507813</v>
      </c>
      <c r="AM14" s="2">
        <v>537.0302734375</v>
      </c>
      <c r="AN14" s="2">
        <v>0.0001220703125</v>
      </c>
      <c r="AO14" s="2">
        <v>-1149.03210449219</v>
      </c>
      <c r="AP14" s="2">
        <v>-15083.2998046875</v>
      </c>
      <c r="AQ14" s="2">
        <v>5866.52685546875</v>
      </c>
      <c r="AR14" s="2">
        <v>-2507.0498046875</v>
      </c>
      <c r="AS14" s="2">
        <v>11911.1044921875</v>
      </c>
      <c r="AT14" s="2">
        <v>3939.65087890625</v>
      </c>
      <c r="AU14" s="1"/>
    </row>
    <row r="15" spans="1:47">
      <c r="A15" s="1" t="s">
        <v>3</v>
      </c>
      <c r="B15" s="2">
        <v>2013</v>
      </c>
      <c r="C15" s="2">
        <v>21134.6</v>
      </c>
      <c r="D15" s="2">
        <v>6723.9</v>
      </c>
      <c r="E15" s="2">
        <v>9407.09773939929</v>
      </c>
      <c r="F15" s="2">
        <v>4173.6563</v>
      </c>
      <c r="G15" s="2">
        <v>3536.89</v>
      </c>
      <c r="H15" s="2">
        <v>2125</v>
      </c>
      <c r="I15" s="2">
        <v>1.39905381202698</v>
      </c>
      <c r="J15" s="2">
        <v>1.61103343963623</v>
      </c>
      <c r="K15" s="2">
        <v>1.18003571033478</v>
      </c>
      <c r="L15" s="2">
        <v>0.167350694537163</v>
      </c>
      <c r="M15" s="2">
        <v>9.94569396972656</v>
      </c>
      <c r="N15" s="2">
        <v>2125</v>
      </c>
      <c r="O15" s="2">
        <v>9407.09765625</v>
      </c>
      <c r="P15" s="2">
        <v>8.31492943689227e-5</v>
      </c>
      <c r="Q15" s="1" t="s">
        <v>3</v>
      </c>
      <c r="R15" s="2">
        <v>9799.8037109375</v>
      </c>
      <c r="S15" s="2">
        <v>1.49293947219849</v>
      </c>
      <c r="T15" s="2">
        <v>1.78115391731262</v>
      </c>
      <c r="U15" s="2">
        <v>1.11868536472321</v>
      </c>
      <c r="V15" s="2">
        <v>0.173160150647163</v>
      </c>
      <c r="W15" s="2">
        <v>9.15529346466064</v>
      </c>
      <c r="X15" s="2">
        <v>2078</v>
      </c>
      <c r="Y15" s="2">
        <v>9602.1123046875</v>
      </c>
      <c r="Z15" s="2">
        <v>-0.0649508163332939</v>
      </c>
      <c r="AA15" s="2">
        <v>-623.6650390625</v>
      </c>
      <c r="AB15" s="2">
        <v>-0.100385561585426</v>
      </c>
      <c r="AC15" s="2">
        <v>-963.913452148438</v>
      </c>
      <c r="AD15" s="2">
        <v>0.0533904880285263</v>
      </c>
      <c r="AE15" s="2">
        <v>512.661437988281</v>
      </c>
      <c r="AF15" s="2">
        <v>-0.0341253131628036</v>
      </c>
      <c r="AG15" s="2">
        <v>-327.675079345703</v>
      </c>
      <c r="AH15" s="2">
        <v>0.0828074589371681</v>
      </c>
      <c r="AI15" s="2">
        <v>795.126525878906</v>
      </c>
      <c r="AJ15" s="2">
        <v>0.0223659090697765</v>
      </c>
      <c r="AK15" s="2">
        <v>214.759963989258</v>
      </c>
      <c r="AL15" s="2">
        <v>-392.706329345703</v>
      </c>
      <c r="AM15" s="2">
        <v>-392.70556640625</v>
      </c>
      <c r="AN15" s="2">
        <v>-0.000762939453125</v>
      </c>
      <c r="AO15" s="2">
        <v>-1772.69714355469</v>
      </c>
      <c r="AP15" s="2">
        <v>-16047.212890625</v>
      </c>
      <c r="AQ15" s="2">
        <v>6379.1884765625</v>
      </c>
      <c r="AR15" s="2">
        <v>-2834.72509765625</v>
      </c>
      <c r="AS15" s="2">
        <v>12706.2314453125</v>
      </c>
      <c r="AT15" s="2">
        <v>4154.41064453125</v>
      </c>
      <c r="AU15" s="1"/>
    </row>
    <row r="16" spans="1:47">
      <c r="A16" s="1" t="s">
        <v>3</v>
      </c>
      <c r="B16" s="2">
        <v>2014</v>
      </c>
      <c r="C16" s="2">
        <v>22926</v>
      </c>
      <c r="D16" s="2">
        <v>6831.2</v>
      </c>
      <c r="E16" s="2">
        <v>9325.54508516599</v>
      </c>
      <c r="F16" s="2">
        <v>4524.67</v>
      </c>
      <c r="G16" s="2">
        <v>3746.77</v>
      </c>
      <c r="H16" s="2">
        <v>2171</v>
      </c>
      <c r="I16" s="2">
        <v>1.36514008045197</v>
      </c>
      <c r="J16" s="2">
        <v>1.50976753234863</v>
      </c>
      <c r="K16" s="2">
        <v>1.2076188325882</v>
      </c>
      <c r="L16" s="2">
        <v>0.163428857922554</v>
      </c>
      <c r="M16" s="2">
        <v>10.5601100921631</v>
      </c>
      <c r="N16" s="2">
        <v>2171</v>
      </c>
      <c r="O16" s="2">
        <v>9325.5439453125</v>
      </c>
      <c r="P16" s="2">
        <v>0.00113985349889845</v>
      </c>
      <c r="Q16" s="1" t="s">
        <v>3</v>
      </c>
      <c r="R16" s="2">
        <v>9407.09765625</v>
      </c>
      <c r="S16" s="2">
        <v>1.39905381202698</v>
      </c>
      <c r="T16" s="2">
        <v>1.61103343963623</v>
      </c>
      <c r="U16" s="2">
        <v>1.18003571033478</v>
      </c>
      <c r="V16" s="2">
        <v>0.167350694537163</v>
      </c>
      <c r="W16" s="2">
        <v>9.94569396972656</v>
      </c>
      <c r="X16" s="2">
        <v>2125</v>
      </c>
      <c r="Y16" s="2">
        <v>9366.26171875</v>
      </c>
      <c r="Z16" s="2">
        <v>-0.0245391130447388</v>
      </c>
      <c r="AA16" s="2">
        <v>-229.839752197266</v>
      </c>
      <c r="AB16" s="2">
        <v>-0.0649201720952988</v>
      </c>
      <c r="AC16" s="2">
        <v>-608.059326171875</v>
      </c>
      <c r="AD16" s="2">
        <v>0.023105813190341</v>
      </c>
      <c r="AE16" s="2">
        <v>216.415100097656</v>
      </c>
      <c r="AF16" s="2">
        <v>-0.0237138010561466</v>
      </c>
      <c r="AG16" s="2">
        <v>-222.109664916992</v>
      </c>
      <c r="AH16" s="2">
        <v>0.0599440112709999</v>
      </c>
      <c r="AI16" s="2">
        <v>561.451293945313</v>
      </c>
      <c r="AJ16" s="2">
        <v>0.021416088566184</v>
      </c>
      <c r="AK16" s="2">
        <v>200.588684082031</v>
      </c>
      <c r="AL16" s="2">
        <v>-81.5526504516602</v>
      </c>
      <c r="AM16" s="2">
        <v>-81.5536499023437</v>
      </c>
      <c r="AN16" s="2">
        <v>0.00099945068359375</v>
      </c>
      <c r="AO16" s="2">
        <v>-2002.53686523437</v>
      </c>
      <c r="AP16" s="2">
        <v>-16655.271484375</v>
      </c>
      <c r="AQ16" s="2">
        <v>6595.603515625</v>
      </c>
      <c r="AR16" s="2">
        <v>-3056.83471679688</v>
      </c>
      <c r="AS16" s="2">
        <v>13267.6826171875</v>
      </c>
      <c r="AT16" s="2">
        <v>4354.99951171875</v>
      </c>
      <c r="AU16" s="1"/>
    </row>
    <row r="17" spans="1:47">
      <c r="A17" s="1" t="s">
        <v>3</v>
      </c>
      <c r="B17" s="2">
        <v>2015</v>
      </c>
      <c r="C17" s="2">
        <v>24779.1</v>
      </c>
      <c r="D17" s="2">
        <v>6802.8</v>
      </c>
      <c r="E17" s="2">
        <v>9276.30015275807</v>
      </c>
      <c r="F17" s="2">
        <v>5737.7</v>
      </c>
      <c r="G17" s="2">
        <v>3710.88</v>
      </c>
      <c r="H17" s="2">
        <v>2188</v>
      </c>
      <c r="I17" s="2">
        <v>1.36360025405884</v>
      </c>
      <c r="J17" s="2">
        <v>1.18563187122345</v>
      </c>
      <c r="K17" s="2">
        <v>1.54618310928345</v>
      </c>
      <c r="L17" s="2">
        <v>0.149758473038673</v>
      </c>
      <c r="M17" s="2">
        <v>11.3249998092651</v>
      </c>
      <c r="N17" s="2">
        <v>2188</v>
      </c>
      <c r="O17" s="2">
        <v>9276.2998046875</v>
      </c>
      <c r="P17" s="2">
        <v>0.000348070578183979</v>
      </c>
      <c r="Q17" s="1" t="s">
        <v>3</v>
      </c>
      <c r="R17" s="2">
        <v>9325.544921875</v>
      </c>
      <c r="S17" s="2">
        <v>1.36514008045197</v>
      </c>
      <c r="T17" s="2">
        <v>1.50976753234863</v>
      </c>
      <c r="U17" s="2">
        <v>1.2076188325882</v>
      </c>
      <c r="V17" s="2">
        <v>0.163428857922554</v>
      </c>
      <c r="W17" s="2">
        <v>10.5601100921631</v>
      </c>
      <c r="X17" s="2">
        <v>2171</v>
      </c>
      <c r="Y17" s="2">
        <v>9300.900390625</v>
      </c>
      <c r="Z17" s="2">
        <v>-0.00112859881483018</v>
      </c>
      <c r="AA17" s="2">
        <v>-10.4969854354858</v>
      </c>
      <c r="AB17" s="2">
        <v>-0.241679832339287</v>
      </c>
      <c r="AC17" s="2">
        <v>-2247.84008789063</v>
      </c>
      <c r="AD17" s="2">
        <v>0.247138872742653</v>
      </c>
      <c r="AE17" s="2">
        <v>2298.61401367188</v>
      </c>
      <c r="AF17" s="2">
        <v>-0.0873539596796036</v>
      </c>
      <c r="AG17" s="2">
        <v>-812.470458984375</v>
      </c>
      <c r="AH17" s="2">
        <v>0.069928951561451</v>
      </c>
      <c r="AI17" s="2">
        <v>650.402221679688</v>
      </c>
      <c r="AJ17" s="2">
        <v>0.00779999373480678</v>
      </c>
      <c r="AK17" s="2">
        <v>72.5469665527344</v>
      </c>
      <c r="AL17" s="2">
        <v>-49.2449340820313</v>
      </c>
      <c r="AM17" s="2">
        <v>-49.2444152832031</v>
      </c>
      <c r="AN17" s="2">
        <v>-0.000518798828125</v>
      </c>
      <c r="AO17" s="2">
        <v>-2013.03381347656</v>
      </c>
      <c r="AP17" s="2">
        <v>-18903.11328125</v>
      </c>
      <c r="AQ17" s="2">
        <v>8894.2177734375</v>
      </c>
      <c r="AR17" s="2">
        <v>-3869.30517578125</v>
      </c>
      <c r="AS17" s="2">
        <v>13918.0849609375</v>
      </c>
      <c r="AT17" s="2">
        <v>4427.54638671875</v>
      </c>
      <c r="AU17" s="1"/>
    </row>
    <row r="18" spans="1:47">
      <c r="A18" s="1" t="s">
        <v>3</v>
      </c>
      <c r="B18" s="2">
        <v>2016</v>
      </c>
      <c r="C18" s="2">
        <v>27041.2</v>
      </c>
      <c r="D18" s="2">
        <v>6916.7</v>
      </c>
      <c r="E18" s="2">
        <v>8998.18130265404</v>
      </c>
      <c r="F18" s="2">
        <v>6406.77</v>
      </c>
      <c r="G18" s="2">
        <v>4026.68</v>
      </c>
      <c r="H18" s="2">
        <v>2195</v>
      </c>
      <c r="I18" s="2">
        <v>1.30093562602997</v>
      </c>
      <c r="J18" s="2">
        <v>1.07959234714508</v>
      </c>
      <c r="K18" s="2">
        <v>1.59107995033264</v>
      </c>
      <c r="L18" s="2">
        <v>0.148909077048302</v>
      </c>
      <c r="M18" s="2">
        <v>12.3194532394409</v>
      </c>
      <c r="N18" s="2">
        <v>2195</v>
      </c>
      <c r="O18" s="2">
        <v>8998.181640625</v>
      </c>
      <c r="P18" s="2">
        <v>-0.000337970966938883</v>
      </c>
      <c r="Q18" s="1" t="s">
        <v>3</v>
      </c>
      <c r="R18" s="2">
        <v>9276.2998046875</v>
      </c>
      <c r="S18" s="2">
        <v>1.36360025405884</v>
      </c>
      <c r="T18" s="2">
        <v>1.18563187122345</v>
      </c>
      <c r="U18" s="2">
        <v>1.54618310928345</v>
      </c>
      <c r="V18" s="2">
        <v>0.149758473038673</v>
      </c>
      <c r="W18" s="2">
        <v>11.3249998092651</v>
      </c>
      <c r="X18" s="2">
        <v>2188</v>
      </c>
      <c r="Y18" s="2">
        <v>9136.53515625</v>
      </c>
      <c r="Z18" s="2">
        <v>-0.0470447279512882</v>
      </c>
      <c r="AA18" s="2">
        <v>-429.825805664063</v>
      </c>
      <c r="AB18" s="2">
        <v>-0.0936923399567604</v>
      </c>
      <c r="AC18" s="2">
        <v>-856.023376464844</v>
      </c>
      <c r="AD18" s="2">
        <v>0.028623616322875</v>
      </c>
      <c r="AE18" s="2">
        <v>261.520690917969</v>
      </c>
      <c r="AF18" s="2">
        <v>-0.005687918048352</v>
      </c>
      <c r="AG18" s="2">
        <v>-51.9678649902344</v>
      </c>
      <c r="AH18" s="2">
        <v>0.0841669216752052</v>
      </c>
      <c r="AI18" s="2">
        <v>768.994018554688</v>
      </c>
      <c r="AJ18" s="2">
        <v>0.00319416192360222</v>
      </c>
      <c r="AK18" s="2">
        <v>29.183572769165</v>
      </c>
      <c r="AL18" s="2">
        <v>-278.118835449219</v>
      </c>
      <c r="AM18" s="2">
        <v>-278.118682861328</v>
      </c>
      <c r="AN18" s="2">
        <v>-0.000152587890625</v>
      </c>
      <c r="AO18" s="2">
        <v>-2442.85961914063</v>
      </c>
      <c r="AP18" s="2">
        <v>-19759.13671875</v>
      </c>
      <c r="AQ18" s="2">
        <v>9155.73828125</v>
      </c>
      <c r="AR18" s="2">
        <v>-3921.27294921875</v>
      </c>
      <c r="AS18" s="2">
        <v>14687.0791015625</v>
      </c>
      <c r="AT18" s="2">
        <v>4456.72998046875</v>
      </c>
      <c r="AU18" s="1"/>
    </row>
    <row r="19" spans="1:47">
      <c r="A19" s="1" t="s">
        <v>3</v>
      </c>
      <c r="B19" s="2">
        <v>2017</v>
      </c>
      <c r="C19" s="2">
        <v>29883</v>
      </c>
      <c r="D19" s="2">
        <v>7088.3</v>
      </c>
      <c r="E19" s="2">
        <v>8676.93207482269</v>
      </c>
      <c r="F19" s="2">
        <v>6824.5284</v>
      </c>
      <c r="G19" s="2">
        <v>4274</v>
      </c>
      <c r="H19" s="2">
        <v>2194</v>
      </c>
      <c r="I19" s="2">
        <v>1.22412037849426</v>
      </c>
      <c r="J19" s="2">
        <v>1.03865051269531</v>
      </c>
      <c r="K19" s="2">
        <v>1.59675443172455</v>
      </c>
      <c r="L19" s="2">
        <v>0.143024459481239</v>
      </c>
      <c r="M19" s="2">
        <v>13.6203279495239</v>
      </c>
      <c r="N19" s="2">
        <v>2194</v>
      </c>
      <c r="O19" s="2">
        <v>8676.9326171875</v>
      </c>
      <c r="P19" s="2">
        <v>-0.000542364839930087</v>
      </c>
      <c r="Q19" s="1" t="s">
        <v>3</v>
      </c>
      <c r="R19" s="2">
        <v>8998.181640625</v>
      </c>
      <c r="S19" s="2">
        <v>1.30093562602997</v>
      </c>
      <c r="T19" s="2">
        <v>1.07959234714508</v>
      </c>
      <c r="U19" s="2">
        <v>1.59107995033264</v>
      </c>
      <c r="V19" s="2">
        <v>0.148909077048302</v>
      </c>
      <c r="W19" s="2">
        <v>12.3194532394409</v>
      </c>
      <c r="X19" s="2">
        <v>2195</v>
      </c>
      <c r="Y19" s="2">
        <v>8836.583984375</v>
      </c>
      <c r="Z19" s="2">
        <v>-0.0608611889183521</v>
      </c>
      <c r="AA19" s="2">
        <v>-537.804992675781</v>
      </c>
      <c r="AB19" s="2">
        <v>-0.0386612266302109</v>
      </c>
      <c r="AC19" s="2">
        <v>-341.633178710938</v>
      </c>
      <c r="AD19" s="2">
        <v>0.00356008927337825</v>
      </c>
      <c r="AE19" s="2">
        <v>31.4590282440186</v>
      </c>
      <c r="AF19" s="2">
        <v>-0.040320236235857</v>
      </c>
      <c r="AG19" s="2">
        <v>-356.293151855469</v>
      </c>
      <c r="AH19" s="2">
        <v>0.100383803248405</v>
      </c>
      <c r="AI19" s="2">
        <v>887.049926757813</v>
      </c>
      <c r="AJ19" s="2">
        <v>-0.000455684668850154</v>
      </c>
      <c r="AK19" s="2">
        <v>-4.026695728302</v>
      </c>
      <c r="AL19" s="2">
        <v>-321.249237060547</v>
      </c>
      <c r="AM19" s="2">
        <v>-321.248992919922</v>
      </c>
      <c r="AN19" s="2">
        <v>-0.000244140625</v>
      </c>
      <c r="AO19" s="2">
        <v>-2980.66455078125</v>
      </c>
      <c r="AP19" s="2">
        <v>-20100.76953125</v>
      </c>
      <c r="AQ19" s="2">
        <v>9187.197265625</v>
      </c>
      <c r="AR19" s="2">
        <v>-4277.56591796875</v>
      </c>
      <c r="AS19" s="2">
        <v>15574.12890625</v>
      </c>
      <c r="AT19" s="2">
        <v>4452.703125</v>
      </c>
      <c r="AU19" s="1"/>
    </row>
    <row r="20" spans="1:47">
      <c r="A20" s="1" t="s">
        <v>3</v>
      </c>
      <c r="B20" s="2">
        <v>2018</v>
      </c>
      <c r="C20" s="2">
        <v>33106</v>
      </c>
      <c r="D20" s="2">
        <v>7269.8</v>
      </c>
      <c r="E20" s="2">
        <v>8969.08869104849</v>
      </c>
      <c r="F20" s="2">
        <v>7471.4332</v>
      </c>
      <c r="G20" s="2">
        <v>4139.9</v>
      </c>
      <c r="H20" s="2">
        <v>2192</v>
      </c>
      <c r="I20" s="2">
        <v>1.23374629020691</v>
      </c>
      <c r="J20" s="2">
        <v>0.973012804985046</v>
      </c>
      <c r="K20" s="2">
        <v>1.80473756790161</v>
      </c>
      <c r="L20" s="2">
        <v>0.125049844384193</v>
      </c>
      <c r="M20" s="2">
        <v>15.1031017303467</v>
      </c>
      <c r="N20" s="2">
        <v>2192</v>
      </c>
      <c r="O20" s="2">
        <v>8969.0888671875</v>
      </c>
      <c r="P20" s="2">
        <v>-0.000176139015820809</v>
      </c>
      <c r="Q20" s="1" t="s">
        <v>3</v>
      </c>
      <c r="R20" s="2">
        <v>8676.931640625</v>
      </c>
      <c r="S20" s="2">
        <v>1.22412037849426</v>
      </c>
      <c r="T20" s="2">
        <v>1.03865051269531</v>
      </c>
      <c r="U20" s="2">
        <v>1.59675443172455</v>
      </c>
      <c r="V20" s="2">
        <v>0.143024459481239</v>
      </c>
      <c r="W20" s="2">
        <v>13.6203279495239</v>
      </c>
      <c r="X20" s="2">
        <v>2194</v>
      </c>
      <c r="Y20" s="2">
        <v>8822.2041015625</v>
      </c>
      <c r="Z20" s="2">
        <v>0.00783277675509453</v>
      </c>
      <c r="AA20" s="2">
        <v>69.1023559570312</v>
      </c>
      <c r="AB20" s="2">
        <v>-0.0652803257107735</v>
      </c>
      <c r="AC20" s="2">
        <v>-575.916381835938</v>
      </c>
      <c r="AD20" s="2">
        <v>0.122442103922367</v>
      </c>
      <c r="AE20" s="2">
        <v>1080.20922851562</v>
      </c>
      <c r="AF20" s="2">
        <v>-0.134303241968155</v>
      </c>
      <c r="AG20" s="2">
        <v>-1184.8505859375</v>
      </c>
      <c r="AH20" s="2">
        <v>0.10333675891161</v>
      </c>
      <c r="AI20" s="2">
        <v>911.657958984375</v>
      </c>
      <c r="AJ20" s="2">
        <v>-0.000911992741748691</v>
      </c>
      <c r="AK20" s="2">
        <v>-8.04578590393066</v>
      </c>
      <c r="AL20" s="2">
        <v>292.156616210938</v>
      </c>
      <c r="AM20" s="2">
        <v>292.156799316406</v>
      </c>
      <c r="AN20" s="2">
        <v>-0.00018310546875</v>
      </c>
      <c r="AO20" s="2">
        <v>-2911.56225585938</v>
      </c>
      <c r="AP20" s="2">
        <v>-20676.685546875</v>
      </c>
      <c r="AQ20" s="2">
        <v>10267.40625</v>
      </c>
      <c r="AR20" s="2">
        <v>-5462.41650390625</v>
      </c>
      <c r="AS20" s="2">
        <v>16485.787109375</v>
      </c>
      <c r="AT20" s="2">
        <v>4444.65771484375</v>
      </c>
      <c r="AU20" s="1"/>
    </row>
    <row r="21" spans="1:47">
      <c r="A21" s="1" t="s">
        <v>3</v>
      </c>
      <c r="B21" s="2">
        <v>2019</v>
      </c>
      <c r="C21" s="2">
        <v>35445.1</v>
      </c>
      <c r="D21" s="2">
        <v>7360.3</v>
      </c>
      <c r="E21" s="2">
        <v>8918.44836918383</v>
      </c>
      <c r="F21" s="2">
        <v>7408.1876</v>
      </c>
      <c r="G21" s="2">
        <v>4241.1</v>
      </c>
      <c r="H21" s="2">
        <v>2190</v>
      </c>
      <c r="I21" s="2">
        <v>1.21169626712799</v>
      </c>
      <c r="J21" s="2">
        <v>0.993535876274109</v>
      </c>
      <c r="K21" s="2">
        <v>1.74676084518433</v>
      </c>
      <c r="L21" s="2">
        <v>0.119652643799782</v>
      </c>
      <c r="M21" s="2">
        <v>16.1849765777588</v>
      </c>
      <c r="N21" s="2">
        <v>2190</v>
      </c>
      <c r="O21" s="2">
        <v>8918.447265625</v>
      </c>
      <c r="P21" s="2">
        <v>0.00110355881042778</v>
      </c>
      <c r="Q21" s="1" t="s">
        <v>3</v>
      </c>
      <c r="R21" s="2">
        <v>8969.0888671875</v>
      </c>
      <c r="S21" s="2">
        <v>1.23374629020691</v>
      </c>
      <c r="T21" s="2">
        <v>0.973012804985046</v>
      </c>
      <c r="U21" s="2">
        <v>1.80473756790161</v>
      </c>
      <c r="V21" s="2">
        <v>0.125049844384193</v>
      </c>
      <c r="W21" s="2">
        <v>15.1031017303467</v>
      </c>
      <c r="X21" s="2">
        <v>2192</v>
      </c>
      <c r="Y21" s="2">
        <v>8943.7451171875</v>
      </c>
      <c r="Z21" s="2">
        <v>-0.018034053966403</v>
      </c>
      <c r="AA21" s="2">
        <v>-161.291976928711</v>
      </c>
      <c r="AB21" s="2">
        <v>0.0208729300647974</v>
      </c>
      <c r="AC21" s="2">
        <v>186.682159423828</v>
      </c>
      <c r="AD21" s="2">
        <v>-0.0326520614326</v>
      </c>
      <c r="AE21" s="2">
        <v>-292.031707763672</v>
      </c>
      <c r="AF21" s="2">
        <v>-0.0441195033490658</v>
      </c>
      <c r="AG21" s="2">
        <v>-394.593597412109</v>
      </c>
      <c r="AH21" s="2">
        <v>0.0691833049058914</v>
      </c>
      <c r="AI21" s="2">
        <v>618.757873535156</v>
      </c>
      <c r="AJ21" s="2">
        <v>-0.000912825285922736</v>
      </c>
      <c r="AK21" s="2">
        <v>-8.16407680511475</v>
      </c>
      <c r="AL21" s="2">
        <v>-50.640323638916</v>
      </c>
      <c r="AM21" s="2">
        <v>-50.6413116455078</v>
      </c>
      <c r="AN21" s="2">
        <v>0.000988006591796875</v>
      </c>
      <c r="AO21" s="2">
        <v>-3072.85424804688</v>
      </c>
      <c r="AP21" s="2">
        <v>-20490.00390625</v>
      </c>
      <c r="AQ21" s="2">
        <v>9975.375</v>
      </c>
      <c r="AR21" s="2">
        <v>-5857.01025390625</v>
      </c>
      <c r="AS21" s="2">
        <v>17104.544921875</v>
      </c>
      <c r="AT21" s="2">
        <v>4436.49365234375</v>
      </c>
      <c r="AU21" s="1"/>
    </row>
    <row r="22" spans="1:47">
      <c r="A22" s="1" t="s">
        <v>3</v>
      </c>
      <c r="B22" s="2">
        <v>2020</v>
      </c>
      <c r="C22" s="2">
        <v>35943.3</v>
      </c>
      <c r="D22" s="2">
        <v>6762.1</v>
      </c>
      <c r="E22" s="2">
        <v>7678.4842539326</v>
      </c>
      <c r="F22" s="2">
        <v>7116.18</v>
      </c>
      <c r="G22" s="2">
        <v>4216.48</v>
      </c>
      <c r="H22" s="2">
        <v>2189</v>
      </c>
      <c r="I22" s="2">
        <v>1.13551771640778</v>
      </c>
      <c r="J22" s="2">
        <v>0.95024299621582</v>
      </c>
      <c r="K22" s="2">
        <v>1.68770635128021</v>
      </c>
      <c r="L22" s="2">
        <v>0.117309205234051</v>
      </c>
      <c r="M22" s="2">
        <v>16.4199638366699</v>
      </c>
      <c r="N22" s="2">
        <v>2189</v>
      </c>
      <c r="O22" s="2">
        <v>7678.48486328125</v>
      </c>
      <c r="P22" s="2">
        <v>-0.000609348644502461</v>
      </c>
      <c r="Q22" s="1" t="s">
        <v>3</v>
      </c>
      <c r="R22" s="2">
        <v>8918.4482421875</v>
      </c>
      <c r="S22" s="2">
        <v>1.21169626712799</v>
      </c>
      <c r="T22" s="2">
        <v>0.993535876274109</v>
      </c>
      <c r="U22" s="2">
        <v>1.74676084518433</v>
      </c>
      <c r="V22" s="2">
        <v>0.119652643799782</v>
      </c>
      <c r="W22" s="2">
        <v>16.1849765777588</v>
      </c>
      <c r="X22" s="2">
        <v>2190</v>
      </c>
      <c r="Y22" s="2">
        <v>8283.00390625</v>
      </c>
      <c r="Z22" s="2">
        <v>-0.064932569861412</v>
      </c>
      <c r="AA22" s="2">
        <v>-537.836730957031</v>
      </c>
      <c r="AB22" s="2">
        <v>-0.0445524342358112</v>
      </c>
      <c r="AC22" s="2">
        <v>-369.027984619141</v>
      </c>
      <c r="AD22" s="2">
        <v>-0.0343927070498466</v>
      </c>
      <c r="AE22" s="2">
        <v>-284.874938964844</v>
      </c>
      <c r="AF22" s="2">
        <v>-0.0197796821594238</v>
      </c>
      <c r="AG22" s="2">
        <v>-163.835189819336</v>
      </c>
      <c r="AH22" s="2">
        <v>0.0144144613295794</v>
      </c>
      <c r="AI22" s="2">
        <v>119.395042419434</v>
      </c>
      <c r="AJ22" s="2">
        <v>-0.000456725276308134</v>
      </c>
      <c r="AK22" s="2">
        <v>-3.78305721282959</v>
      </c>
      <c r="AL22" s="2">
        <v>-1239.96411132812</v>
      </c>
      <c r="AM22" s="2">
        <v>-1239.96301269531</v>
      </c>
      <c r="AN22" s="2">
        <v>-0.0010986328125</v>
      </c>
      <c r="AO22" s="2">
        <v>-3610.69091796875</v>
      </c>
      <c r="AP22" s="2">
        <v>-20859.03125</v>
      </c>
      <c r="AQ22" s="2">
        <v>9690.5</v>
      </c>
      <c r="AR22" s="2">
        <v>-6020.845703125</v>
      </c>
      <c r="AS22" s="2">
        <v>17223.939453125</v>
      </c>
      <c r="AT22" s="2">
        <v>4432.71044921875</v>
      </c>
      <c r="AU22" s="1"/>
    </row>
    <row r="23" spans="1:47">
      <c r="A23" s="1" t="s">
        <v>3</v>
      </c>
      <c r="B23" s="2">
        <v>2021</v>
      </c>
      <c r="C23" s="2">
        <v>41045.6</v>
      </c>
      <c r="D23" s="2">
        <v>7103.6</v>
      </c>
      <c r="E23" s="2">
        <v>7988.04284598569</v>
      </c>
      <c r="F23" s="2">
        <v>7205.1201</v>
      </c>
      <c r="G23" s="2">
        <v>5692.53</v>
      </c>
      <c r="H23" s="2">
        <v>2189</v>
      </c>
      <c r="I23" s="2">
        <v>1.12450623512268</v>
      </c>
      <c r="J23" s="2">
        <v>0.985909998416901</v>
      </c>
      <c r="K23" s="2">
        <v>1.26571488380432</v>
      </c>
      <c r="L23" s="2">
        <v>0.138687953352928</v>
      </c>
      <c r="M23" s="2">
        <v>18.7508449554443</v>
      </c>
      <c r="N23" s="2">
        <v>2189</v>
      </c>
      <c r="O23" s="2">
        <v>7988.04248046875</v>
      </c>
      <c r="P23" s="2">
        <v>0.000365516927558929</v>
      </c>
      <c r="Q23" s="1" t="s">
        <v>3</v>
      </c>
      <c r="R23" s="2">
        <v>7678.484375</v>
      </c>
      <c r="S23" s="2">
        <v>1.13551771640778</v>
      </c>
      <c r="T23" s="2">
        <v>0.95024299621582</v>
      </c>
      <c r="U23" s="2">
        <v>1.68770635128021</v>
      </c>
      <c r="V23" s="2">
        <v>0.117309205234051</v>
      </c>
      <c r="W23" s="2">
        <v>16.4199638366699</v>
      </c>
      <c r="X23" s="2">
        <v>2189</v>
      </c>
      <c r="Y23" s="2">
        <v>7832.244140625</v>
      </c>
      <c r="Z23" s="2">
        <v>-0.00974464789032936</v>
      </c>
      <c r="AA23" s="2">
        <v>-76.3224639892578</v>
      </c>
      <c r="AB23" s="2">
        <v>0.0368473343551159</v>
      </c>
      <c r="AC23" s="2">
        <v>288.597320556641</v>
      </c>
      <c r="AD23" s="2">
        <v>-0.287733316421509</v>
      </c>
      <c r="AE23" s="2">
        <v>-2253.59765625</v>
      </c>
      <c r="AF23" s="2">
        <v>0.167413234710693</v>
      </c>
      <c r="AG23" s="2">
        <v>1311.22131347656</v>
      </c>
      <c r="AH23" s="2">
        <v>0.132740914821625</v>
      </c>
      <c r="AI23" s="2">
        <v>1039.65930175781</v>
      </c>
      <c r="AJ23" s="2">
        <v>0</v>
      </c>
      <c r="AK23" s="2">
        <v>0</v>
      </c>
      <c r="AL23" s="2">
        <v>309.55859375</v>
      </c>
      <c r="AM23" s="2">
        <v>309.557861328125</v>
      </c>
      <c r="AN23" s="2">
        <v>0.000732421875</v>
      </c>
      <c r="AO23" s="2">
        <v>-3687.01342773438</v>
      </c>
      <c r="AP23" s="2">
        <v>-20570.43359375</v>
      </c>
      <c r="AQ23" s="2">
        <v>7436.90185546875</v>
      </c>
      <c r="AR23" s="2">
        <v>-4709.6240234375</v>
      </c>
      <c r="AS23" s="2">
        <v>18263.599609375</v>
      </c>
      <c r="AT23" s="2">
        <v>4432.71044921875</v>
      </c>
      <c r="AU23" s="1"/>
    </row>
    <row r="24" s="5" customFormat="1" spans="1:47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>
        <f>O23-O2</f>
        <v>1166.1396484375</v>
      </c>
      <c r="P24" s="8"/>
      <c r="Q24" s="7"/>
      <c r="R24" s="8"/>
      <c r="S24" s="8"/>
      <c r="T24" s="8"/>
      <c r="U24" s="8"/>
      <c r="V24" s="8"/>
      <c r="W24" s="8"/>
      <c r="X24" s="8"/>
      <c r="Y24" s="8"/>
      <c r="Z24" s="8" t="s">
        <v>61</v>
      </c>
      <c r="AA24" s="8">
        <f>SUM(AA3:AA23)</f>
        <v>-3687.01346969604</v>
      </c>
      <c r="AB24" s="12">
        <f>(AA24/O24)*100%</f>
        <v>-3.16172550571987</v>
      </c>
      <c r="AC24" s="8">
        <f t="shared" ref="AC24:AK24" si="0">SUM(AC3:AC23)</f>
        <v>-20570.433807373</v>
      </c>
      <c r="AD24" s="12">
        <f>(AC24/O24)*100%</f>
        <v>-17.6397688175127</v>
      </c>
      <c r="AE24" s="8">
        <f t="shared" si="0"/>
        <v>7436.90202140808</v>
      </c>
      <c r="AF24" s="12">
        <f>AE24/O24*100%</f>
        <v>6.37736829493167</v>
      </c>
      <c r="AG24" s="8">
        <f t="shared" si="0"/>
        <v>-4709.62419891357</v>
      </c>
      <c r="AH24" s="12">
        <f>AG24/O24*100%</f>
        <v>-4.03864511872481</v>
      </c>
      <c r="AI24" s="8">
        <f t="shared" si="0"/>
        <v>18263.598991394</v>
      </c>
      <c r="AJ24" s="12">
        <f>AI24/O24*100%</f>
        <v>15.6615882290472</v>
      </c>
      <c r="AK24" s="8">
        <f t="shared" si="0"/>
        <v>4432.71036672592</v>
      </c>
      <c r="AL24" s="12">
        <f>AK24/O24*100%</f>
        <v>3.80118313674119</v>
      </c>
      <c r="AM24" s="8">
        <f>AA24+AC24+AE24+AG24+AI24+AK24</f>
        <v>1166.13990354538</v>
      </c>
      <c r="AN24" s="8"/>
      <c r="AO24" s="8"/>
      <c r="AP24" s="8"/>
      <c r="AQ24" s="8"/>
      <c r="AR24" s="8"/>
      <c r="AS24" s="8"/>
      <c r="AT24" s="8"/>
      <c r="AU24" s="7"/>
    </row>
    <row r="25" spans="1:47">
      <c r="A25" s="9" t="s">
        <v>4</v>
      </c>
      <c r="B25" s="2">
        <v>2000</v>
      </c>
      <c r="C25" s="2">
        <v>1591.67</v>
      </c>
      <c r="D25" s="2">
        <v>2553.6</v>
      </c>
      <c r="E25" s="2">
        <v>5822.80044421113</v>
      </c>
      <c r="F25" s="2">
        <v>187.0521</v>
      </c>
      <c r="G25" s="2">
        <v>747.28</v>
      </c>
      <c r="H25" s="2">
        <v>1001</v>
      </c>
      <c r="I25" s="2">
        <v>2.28023195266724</v>
      </c>
      <c r="J25" s="2">
        <v>13.6518115997314</v>
      </c>
      <c r="K25" s="2">
        <v>0.250310599803925</v>
      </c>
      <c r="L25" s="2">
        <v>0.469494313001633</v>
      </c>
      <c r="M25" s="2">
        <v>1.5900799036026</v>
      </c>
      <c r="N25" s="2">
        <v>1001</v>
      </c>
      <c r="O25" s="2">
        <v>5822.80078125</v>
      </c>
      <c r="P25" s="2">
        <v>-0.000337038858560845</v>
      </c>
      <c r="Q25" s="9" t="s">
        <v>4</v>
      </c>
      <c r="R25" s="2"/>
      <c r="S25" s="2"/>
      <c r="T25" s="2"/>
      <c r="U25" s="2"/>
      <c r="V25" s="2"/>
      <c r="W25" s="2"/>
      <c r="X25" s="2"/>
      <c r="Y25" s="2">
        <v>0</v>
      </c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>
        <v>0</v>
      </c>
      <c r="AN25" s="2"/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1"/>
    </row>
    <row r="26" spans="1:47">
      <c r="A26" s="9" t="s">
        <v>4</v>
      </c>
      <c r="B26" s="2">
        <v>2001</v>
      </c>
      <c r="C26" s="2">
        <v>1756.89</v>
      </c>
      <c r="D26" s="2">
        <v>2724.32</v>
      </c>
      <c r="E26" s="2">
        <v>6035.52024169916</v>
      </c>
      <c r="F26" s="2">
        <v>234.6673</v>
      </c>
      <c r="G26" s="2">
        <v>821.18</v>
      </c>
      <c r="H26" s="2">
        <v>1004</v>
      </c>
      <c r="I26" s="2">
        <v>2.21542263031006</v>
      </c>
      <c r="J26" s="2">
        <v>11.6092872619629</v>
      </c>
      <c r="K26" s="2">
        <v>0.285768419504166</v>
      </c>
      <c r="L26" s="2">
        <v>0.467405468225479</v>
      </c>
      <c r="M26" s="2">
        <v>1.7498904466629</v>
      </c>
      <c r="N26" s="2">
        <v>1004</v>
      </c>
      <c r="O26" s="2">
        <v>6035.5205078125</v>
      </c>
      <c r="P26" s="2">
        <v>-0.000266113347606733</v>
      </c>
      <c r="Q26" s="9" t="s">
        <v>4</v>
      </c>
      <c r="R26" s="2">
        <v>5822.80029296875</v>
      </c>
      <c r="S26" s="2">
        <v>2.28023195266724</v>
      </c>
      <c r="T26" s="2">
        <v>13.6518115997314</v>
      </c>
      <c r="U26" s="2">
        <v>0.250310599803925</v>
      </c>
      <c r="V26" s="2">
        <v>0.469494313001633</v>
      </c>
      <c r="W26" s="2">
        <v>1.5900799036026</v>
      </c>
      <c r="X26" s="2">
        <v>1001</v>
      </c>
      <c r="Y26" s="2">
        <v>5928.5244140625</v>
      </c>
      <c r="Z26" s="2">
        <v>-0.028833981603384</v>
      </c>
      <c r="AA26" s="2">
        <v>-170.942962646484</v>
      </c>
      <c r="AB26" s="2">
        <v>-0.162066832184792</v>
      </c>
      <c r="AC26" s="2">
        <v>-960.817199707031</v>
      </c>
      <c r="AD26" s="2">
        <v>0.132479220628738</v>
      </c>
      <c r="AE26" s="2">
        <v>785.406311035156</v>
      </c>
      <c r="AF26" s="2">
        <v>-0.00445906445384026</v>
      </c>
      <c r="AG26" s="2">
        <v>-26.4356727600098</v>
      </c>
      <c r="AH26" s="2">
        <v>0.0957689136266708</v>
      </c>
      <c r="AI26" s="2">
        <v>567.768371582031</v>
      </c>
      <c r="AJ26" s="2">
        <v>0.00299252104014158</v>
      </c>
      <c r="AK26" s="2">
        <v>17.7412338256836</v>
      </c>
      <c r="AL26" s="2">
        <v>212.719802856445</v>
      </c>
      <c r="AM26" s="2">
        <v>212.720123291016</v>
      </c>
      <c r="AN26" s="2">
        <v>-0.0003204345703125</v>
      </c>
      <c r="AO26" s="2">
        <v>-170.942962646484</v>
      </c>
      <c r="AP26" s="2">
        <v>-960.817199707031</v>
      </c>
      <c r="AQ26" s="2">
        <v>785.406311035156</v>
      </c>
      <c r="AR26" s="2">
        <v>-26.4356727600098</v>
      </c>
      <c r="AS26" s="2">
        <v>567.768371582031</v>
      </c>
      <c r="AT26" s="2">
        <v>17.7412338256836</v>
      </c>
      <c r="AU26" s="1"/>
    </row>
    <row r="27" spans="1:47">
      <c r="A27" s="9" t="s">
        <v>4</v>
      </c>
      <c r="B27" s="2">
        <v>2002</v>
      </c>
      <c r="C27" s="2">
        <v>1926.87</v>
      </c>
      <c r="D27" s="2">
        <v>2966.56</v>
      </c>
      <c r="E27" s="2">
        <v>6513.89248969887</v>
      </c>
      <c r="F27" s="2">
        <v>265.2103</v>
      </c>
      <c r="G27" s="2">
        <v>909.24</v>
      </c>
      <c r="H27" s="2">
        <v>1007</v>
      </c>
      <c r="I27" s="2">
        <v>2.19577312469482</v>
      </c>
      <c r="J27" s="2">
        <v>11.1856889724731</v>
      </c>
      <c r="K27" s="2">
        <v>0.291683495044708</v>
      </c>
      <c r="L27" s="2">
        <v>0.471874088048935</v>
      </c>
      <c r="M27" s="2">
        <v>1.91347563266754</v>
      </c>
      <c r="N27" s="2">
        <v>1007</v>
      </c>
      <c r="O27" s="2">
        <v>6513.892578125</v>
      </c>
      <c r="P27" s="2">
        <v>-8.84261316969059e-5</v>
      </c>
      <c r="Q27" s="9" t="s">
        <v>4</v>
      </c>
      <c r="R27" s="2">
        <v>6035.52001953125</v>
      </c>
      <c r="S27" s="2">
        <v>2.21542263031006</v>
      </c>
      <c r="T27" s="2">
        <v>11.6092872619629</v>
      </c>
      <c r="U27" s="2">
        <v>0.285768419504166</v>
      </c>
      <c r="V27" s="2">
        <v>0.467405468225479</v>
      </c>
      <c r="W27" s="2">
        <v>1.7498904466629</v>
      </c>
      <c r="X27" s="2">
        <v>1004</v>
      </c>
      <c r="Y27" s="2">
        <v>6271.666015625</v>
      </c>
      <c r="Z27" s="2">
        <v>-0.00890898331999779</v>
      </c>
      <c r="AA27" s="2">
        <v>-55.8741683959961</v>
      </c>
      <c r="AB27" s="2">
        <v>-0.0371702127158642</v>
      </c>
      <c r="AC27" s="2">
        <v>-233.119155883789</v>
      </c>
      <c r="AD27" s="2">
        <v>0.0204875320196152</v>
      </c>
      <c r="AE27" s="2">
        <v>128.490951538086</v>
      </c>
      <c r="AF27" s="2">
        <v>0.00951506569981575</v>
      </c>
      <c r="AG27" s="2">
        <v>59.6753158569336</v>
      </c>
      <c r="AH27" s="2">
        <v>0.0893681049346924</v>
      </c>
      <c r="AI27" s="2">
        <v>560.486877441406</v>
      </c>
      <c r="AJ27" s="2">
        <v>0.00298359245061874</v>
      </c>
      <c r="AK27" s="2">
        <v>18.7120952606201</v>
      </c>
      <c r="AL27" s="2">
        <v>478.372253417969</v>
      </c>
      <c r="AM27" s="2">
        <v>478.371917724609</v>
      </c>
      <c r="AN27" s="2">
        <v>0.000335693359375</v>
      </c>
      <c r="AO27" s="2">
        <v>-226.817138671875</v>
      </c>
      <c r="AP27" s="2">
        <v>-1193.93640136719</v>
      </c>
      <c r="AQ27" s="2">
        <v>913.897277832031</v>
      </c>
      <c r="AR27" s="2">
        <v>33.2396430969238</v>
      </c>
      <c r="AS27" s="2">
        <v>1128.25524902344</v>
      </c>
      <c r="AT27" s="2">
        <v>36.4533309936523</v>
      </c>
      <c r="AU27" s="1"/>
    </row>
    <row r="28" spans="1:47">
      <c r="A28" s="9" t="s">
        <v>4</v>
      </c>
      <c r="B28" s="2">
        <v>2003</v>
      </c>
      <c r="C28" s="2">
        <v>2257.77</v>
      </c>
      <c r="D28" s="2">
        <v>3017.4</v>
      </c>
      <c r="E28" s="2">
        <v>6489.05958799697</v>
      </c>
      <c r="F28" s="2">
        <v>312.0771</v>
      </c>
      <c r="G28" s="2">
        <v>1136.24</v>
      </c>
      <c r="H28" s="2">
        <v>1011</v>
      </c>
      <c r="I28" s="2">
        <v>2.15054678916931</v>
      </c>
      <c r="J28" s="2">
        <v>9.66876411437988</v>
      </c>
      <c r="K28" s="2">
        <v>0.274657726287842</v>
      </c>
      <c r="L28" s="2">
        <v>0.503257632255554</v>
      </c>
      <c r="M28" s="2">
        <v>2.23320484161377</v>
      </c>
      <c r="N28" s="2">
        <v>1011</v>
      </c>
      <c r="O28" s="2">
        <v>6489.0595703125</v>
      </c>
      <c r="P28" s="2">
        <v>1.76844678207999e-5</v>
      </c>
      <c r="Q28" s="9" t="s">
        <v>4</v>
      </c>
      <c r="R28" s="2">
        <v>6513.892578125</v>
      </c>
      <c r="S28" s="2">
        <v>2.19577312469482</v>
      </c>
      <c r="T28" s="2">
        <v>11.1856889724731</v>
      </c>
      <c r="U28" s="2">
        <v>0.291683495044708</v>
      </c>
      <c r="V28" s="2">
        <v>0.471874088048935</v>
      </c>
      <c r="W28" s="2">
        <v>1.91347563266754</v>
      </c>
      <c r="X28" s="2">
        <v>1007</v>
      </c>
      <c r="Y28" s="2">
        <v>6501.46826171875</v>
      </c>
      <c r="Z28" s="2">
        <v>-0.0208120755851269</v>
      </c>
      <c r="AA28" s="2">
        <v>-135.309051513672</v>
      </c>
      <c r="AB28" s="2">
        <v>-0.145734697580338</v>
      </c>
      <c r="AC28" s="2">
        <v>-947.489501953125</v>
      </c>
      <c r="AD28" s="2">
        <v>-0.0601436011493206</v>
      </c>
      <c r="AE28" s="2">
        <v>-391.021728515625</v>
      </c>
      <c r="AF28" s="2">
        <v>0.0643900409340858</v>
      </c>
      <c r="AG28" s="2">
        <v>418.629821777344</v>
      </c>
      <c r="AH28" s="2">
        <v>0.154516413807869</v>
      </c>
      <c r="AI28" s="2">
        <v>1004.58355712891</v>
      </c>
      <c r="AJ28" s="2">
        <v>0.00396432634443045</v>
      </c>
      <c r="AK28" s="2">
        <v>25.7739410400391</v>
      </c>
      <c r="AL28" s="2">
        <v>-24.8329010009766</v>
      </c>
      <c r="AM28" s="2">
        <v>-24.8329315185547</v>
      </c>
      <c r="AN28" s="2">
        <v>3.0517578125e-5</v>
      </c>
      <c r="AO28" s="2">
        <v>-362.126190185547</v>
      </c>
      <c r="AP28" s="2">
        <v>-2141.42578125</v>
      </c>
      <c r="AQ28" s="2">
        <v>522.875549316406</v>
      </c>
      <c r="AR28" s="2">
        <v>451.869476318359</v>
      </c>
      <c r="AS28" s="2">
        <v>2132.8388671875</v>
      </c>
      <c r="AT28" s="2">
        <v>62.2272720336914</v>
      </c>
      <c r="AU28" s="1"/>
    </row>
    <row r="29" spans="1:47">
      <c r="A29" s="9" t="s">
        <v>4</v>
      </c>
      <c r="B29" s="2">
        <v>2004</v>
      </c>
      <c r="C29" s="2">
        <v>2621.1</v>
      </c>
      <c r="D29" s="2">
        <v>3391.92</v>
      </c>
      <c r="E29" s="2">
        <v>7827.70971925876</v>
      </c>
      <c r="F29" s="2">
        <v>375.0212</v>
      </c>
      <c r="G29" s="2">
        <v>1436.73</v>
      </c>
      <c r="H29" s="2">
        <v>1024</v>
      </c>
      <c r="I29" s="2">
        <v>2.30775189399719</v>
      </c>
      <c r="J29" s="2">
        <v>9.04460906982422</v>
      </c>
      <c r="K29" s="2">
        <v>0.261024117469788</v>
      </c>
      <c r="L29" s="2">
        <v>0.548140108585358</v>
      </c>
      <c r="M29" s="2">
        <v>2.55966806411743</v>
      </c>
      <c r="N29" s="2">
        <v>1024</v>
      </c>
      <c r="O29" s="2">
        <v>7827.71044921875</v>
      </c>
      <c r="P29" s="2">
        <v>-0.000729959981981665</v>
      </c>
      <c r="Q29" s="9" t="s">
        <v>4</v>
      </c>
      <c r="R29" s="2">
        <v>6489.0595703125</v>
      </c>
      <c r="S29" s="2">
        <v>2.15054678916931</v>
      </c>
      <c r="T29" s="2">
        <v>9.66876411437988</v>
      </c>
      <c r="U29" s="2">
        <v>0.274657726287842</v>
      </c>
      <c r="V29" s="2">
        <v>0.503257632255554</v>
      </c>
      <c r="W29" s="2">
        <v>2.23320484161377</v>
      </c>
      <c r="X29" s="2">
        <v>1011</v>
      </c>
      <c r="Y29" s="2">
        <v>7137.474609375</v>
      </c>
      <c r="Z29" s="2">
        <v>0.0705517157912254</v>
      </c>
      <c r="AA29" s="2">
        <v>503.561065673828</v>
      </c>
      <c r="AB29" s="2">
        <v>-0.0667315945029259</v>
      </c>
      <c r="AC29" s="2">
        <v>-476.295074462891</v>
      </c>
      <c r="AD29" s="2">
        <v>-0.0509128831326962</v>
      </c>
      <c r="AE29" s="2">
        <v>-363.389404296875</v>
      </c>
      <c r="AF29" s="2">
        <v>0.0854286998510361</v>
      </c>
      <c r="AG29" s="2">
        <v>609.745178222656</v>
      </c>
      <c r="AH29" s="2">
        <v>0.136439889669418</v>
      </c>
      <c r="AI29" s="2">
        <v>973.836242675781</v>
      </c>
      <c r="AJ29" s="2">
        <v>0.012776586227119</v>
      </c>
      <c r="AK29" s="2">
        <v>91.1925582885742</v>
      </c>
      <c r="AL29" s="2">
        <v>1338.65014648437</v>
      </c>
      <c r="AM29" s="2">
        <v>1338.65051269531</v>
      </c>
      <c r="AN29" s="2">
        <v>-0.0003662109375</v>
      </c>
      <c r="AO29" s="2">
        <v>141.434875488281</v>
      </c>
      <c r="AP29" s="2">
        <v>-2617.72094726563</v>
      </c>
      <c r="AQ29" s="2">
        <v>159.486129760742</v>
      </c>
      <c r="AR29" s="2">
        <v>1061.61462402344</v>
      </c>
      <c r="AS29" s="2">
        <v>3106.67504882813</v>
      </c>
      <c r="AT29" s="2">
        <v>153.419830322266</v>
      </c>
      <c r="AU29" s="1"/>
    </row>
    <row r="30" spans="1:47">
      <c r="A30" s="9" t="s">
        <v>4</v>
      </c>
      <c r="B30" s="2">
        <v>2005</v>
      </c>
      <c r="C30" s="2">
        <v>3158.6</v>
      </c>
      <c r="D30" s="2">
        <v>3496.31</v>
      </c>
      <c r="E30" s="2">
        <v>8898.23814515747</v>
      </c>
      <c r="F30" s="2">
        <v>442.1207</v>
      </c>
      <c r="G30" s="2">
        <v>1885.04</v>
      </c>
      <c r="H30" s="2">
        <v>1043</v>
      </c>
      <c r="I30" s="2">
        <v>2.54503703117371</v>
      </c>
      <c r="J30" s="2">
        <v>7.90804433822632</v>
      </c>
      <c r="K30" s="2">
        <v>0.234541818499565</v>
      </c>
      <c r="L30" s="2">
        <v>0.596796035766602</v>
      </c>
      <c r="M30" s="2">
        <v>3.0283796787262</v>
      </c>
      <c r="N30" s="2">
        <v>1043</v>
      </c>
      <c r="O30" s="2">
        <v>8898.23828125</v>
      </c>
      <c r="P30" s="2">
        <v>-0.000136092523462139</v>
      </c>
      <c r="Q30" s="9" t="s">
        <v>4</v>
      </c>
      <c r="R30" s="2">
        <v>7827.7099609375</v>
      </c>
      <c r="S30" s="2">
        <v>2.30775189399719</v>
      </c>
      <c r="T30" s="2">
        <v>9.04460906982422</v>
      </c>
      <c r="U30" s="2">
        <v>0.261024117469788</v>
      </c>
      <c r="V30" s="2">
        <v>0.548140108585358</v>
      </c>
      <c r="W30" s="2">
        <v>2.55966806411743</v>
      </c>
      <c r="X30" s="2">
        <v>1024</v>
      </c>
      <c r="Y30" s="2">
        <v>8351.5419921875</v>
      </c>
      <c r="Z30" s="2">
        <v>0.0978713557124138</v>
      </c>
      <c r="AA30" s="2">
        <v>817.376708984375</v>
      </c>
      <c r="AB30" s="2">
        <v>-0.134288385510445</v>
      </c>
      <c r="AC30" s="2">
        <v>-1121.51513671875</v>
      </c>
      <c r="AD30" s="2">
        <v>-0.10697890818119</v>
      </c>
      <c r="AE30" s="2">
        <v>-893.438842773438</v>
      </c>
      <c r="AF30" s="2">
        <v>0.0850444808602333</v>
      </c>
      <c r="AG30" s="2">
        <v>710.252563476563</v>
      </c>
      <c r="AH30" s="2">
        <v>0.168150126934052</v>
      </c>
      <c r="AI30" s="2">
        <v>1404.31286621094</v>
      </c>
      <c r="AJ30" s="2">
        <v>0.0183846484869719</v>
      </c>
      <c r="AK30" s="2">
        <v>153.540161132812</v>
      </c>
      <c r="AL30" s="2">
        <v>1070.52844238281</v>
      </c>
      <c r="AM30" s="2">
        <v>1070.5283203125</v>
      </c>
      <c r="AN30" s="2">
        <v>0.0001220703125</v>
      </c>
      <c r="AO30" s="2">
        <v>958.811584472656</v>
      </c>
      <c r="AP30" s="2">
        <v>-3739.23608398438</v>
      </c>
      <c r="AQ30" s="2">
        <v>-733.952697753906</v>
      </c>
      <c r="AR30" s="2">
        <v>1771.8671875</v>
      </c>
      <c r="AS30" s="2">
        <v>4510.98779296875</v>
      </c>
      <c r="AT30" s="2">
        <v>306.959991455078</v>
      </c>
      <c r="AU30" s="1"/>
    </row>
    <row r="31" spans="1:47">
      <c r="A31" s="9" t="s">
        <v>4</v>
      </c>
      <c r="B31" s="2">
        <v>2006</v>
      </c>
      <c r="C31" s="2">
        <v>3538.18</v>
      </c>
      <c r="D31" s="2">
        <v>3870.9</v>
      </c>
      <c r="E31" s="2">
        <v>9551.66793691432</v>
      </c>
      <c r="F31" s="2">
        <v>543.1219</v>
      </c>
      <c r="G31" s="2">
        <v>2292.73</v>
      </c>
      <c r="H31" s="2">
        <v>1075</v>
      </c>
      <c r="I31" s="2">
        <v>2.46755743026733</v>
      </c>
      <c r="J31" s="2">
        <v>7.12712907791138</v>
      </c>
      <c r="K31" s="2">
        <v>0.236888736486435</v>
      </c>
      <c r="L31" s="2">
        <v>0.64799702167511</v>
      </c>
      <c r="M31" s="2">
        <v>3.29133033752441</v>
      </c>
      <c r="N31" s="2">
        <v>1075</v>
      </c>
      <c r="O31" s="2">
        <v>9551.6689453125</v>
      </c>
      <c r="P31" s="2">
        <v>-0.00100839813239872</v>
      </c>
      <c r="Q31" s="9" t="s">
        <v>4</v>
      </c>
      <c r="R31" s="2">
        <v>8898.23828125</v>
      </c>
      <c r="S31" s="2">
        <v>2.54503703117371</v>
      </c>
      <c r="T31" s="2">
        <v>7.90804433822632</v>
      </c>
      <c r="U31" s="2">
        <v>0.234541818499565</v>
      </c>
      <c r="V31" s="2">
        <v>0.596796035766602</v>
      </c>
      <c r="W31" s="2">
        <v>3.0283796787262</v>
      </c>
      <c r="X31" s="2">
        <v>1043</v>
      </c>
      <c r="Y31" s="2">
        <v>9221.0947265625</v>
      </c>
      <c r="Z31" s="2">
        <v>-0.0309164337813854</v>
      </c>
      <c r="AA31" s="2">
        <v>-285.083374023438</v>
      </c>
      <c r="AB31" s="2">
        <v>-0.103972010314465</v>
      </c>
      <c r="AC31" s="2">
        <v>-958.735778808594</v>
      </c>
      <c r="AD31" s="2">
        <v>0.009956662543118</v>
      </c>
      <c r="AE31" s="2">
        <v>91.8113250732422</v>
      </c>
      <c r="AF31" s="2">
        <v>0.0823106914758682</v>
      </c>
      <c r="AG31" s="2">
        <v>758.994689941406</v>
      </c>
      <c r="AH31" s="2">
        <v>0.0832641273736954</v>
      </c>
      <c r="AI31" s="2">
        <v>767.786376953125</v>
      </c>
      <c r="AJ31" s="2">
        <v>0.0302194859832525</v>
      </c>
      <c r="AK31" s="2">
        <v>278.65673828125</v>
      </c>
      <c r="AL31" s="2">
        <v>653.429809570313</v>
      </c>
      <c r="AM31" s="2">
        <v>653.429992675781</v>
      </c>
      <c r="AN31" s="2">
        <v>-0.00018310546875</v>
      </c>
      <c r="AO31" s="2">
        <v>673.728210449219</v>
      </c>
      <c r="AP31" s="2">
        <v>-4697.9716796875</v>
      </c>
      <c r="AQ31" s="2">
        <v>-642.141357421875</v>
      </c>
      <c r="AR31" s="2">
        <v>2530.86181640625</v>
      </c>
      <c r="AS31" s="2">
        <v>5278.7744140625</v>
      </c>
      <c r="AT31" s="2">
        <v>585.61669921875</v>
      </c>
      <c r="AU31" s="1"/>
    </row>
    <row r="32" spans="1:47">
      <c r="A32" s="9" t="s">
        <v>4</v>
      </c>
      <c r="B32" s="2">
        <v>2007</v>
      </c>
      <c r="C32" s="2">
        <v>4158.41</v>
      </c>
      <c r="D32" s="2">
        <v>4213.73</v>
      </c>
      <c r="E32" s="2">
        <v>10344.722155466</v>
      </c>
      <c r="F32" s="2">
        <v>674.3262</v>
      </c>
      <c r="G32" s="2">
        <v>2661.87</v>
      </c>
      <c r="H32" s="2">
        <v>1115</v>
      </c>
      <c r="I32" s="2">
        <v>2.45500349998474</v>
      </c>
      <c r="J32" s="2">
        <v>6.24880075454712</v>
      </c>
      <c r="K32" s="2">
        <v>0.253327995538712</v>
      </c>
      <c r="L32" s="2">
        <v>0.640117228031158</v>
      </c>
      <c r="M32" s="2">
        <v>3.72951579093933</v>
      </c>
      <c r="N32" s="2">
        <v>1115</v>
      </c>
      <c r="O32" s="2">
        <v>10344.7216796875</v>
      </c>
      <c r="P32" s="2">
        <v>0.0004757784481626</v>
      </c>
      <c r="Q32" s="9" t="s">
        <v>4</v>
      </c>
      <c r="R32" s="2">
        <v>9551.66796875</v>
      </c>
      <c r="S32" s="2">
        <v>2.46755743026733</v>
      </c>
      <c r="T32" s="2">
        <v>7.12712907791138</v>
      </c>
      <c r="U32" s="2">
        <v>0.236888736486435</v>
      </c>
      <c r="V32" s="2">
        <v>0.64799702167511</v>
      </c>
      <c r="W32" s="2">
        <v>3.29133033752441</v>
      </c>
      <c r="X32" s="2">
        <v>1075</v>
      </c>
      <c r="Y32" s="2">
        <v>9942.9248046875</v>
      </c>
      <c r="Z32" s="2">
        <v>-0.00510057993233204</v>
      </c>
      <c r="AA32" s="2">
        <v>-50.7146835327148</v>
      </c>
      <c r="AB32" s="2">
        <v>-0.131518930196762</v>
      </c>
      <c r="AC32" s="2">
        <v>-1307.68286132812</v>
      </c>
      <c r="AD32" s="2">
        <v>0.067094512283802</v>
      </c>
      <c r="AE32" s="2">
        <v>667.115661621094</v>
      </c>
      <c r="AF32" s="2">
        <v>-0.0122347716242075</v>
      </c>
      <c r="AG32" s="2">
        <v>-121.6494140625</v>
      </c>
      <c r="AH32" s="2">
        <v>0.124986566603184</v>
      </c>
      <c r="AI32" s="2">
        <v>1242.73205566406</v>
      </c>
      <c r="AJ32" s="2">
        <v>0.0365337431430817</v>
      </c>
      <c r="AK32" s="2">
        <v>363.252258300781</v>
      </c>
      <c r="AL32" s="2">
        <v>793.05419921875</v>
      </c>
      <c r="AM32" s="2">
        <v>793.052978515625</v>
      </c>
      <c r="AN32" s="2">
        <v>0.001220703125</v>
      </c>
      <c r="AO32" s="2">
        <v>623.013549804688</v>
      </c>
      <c r="AP32" s="2">
        <v>-6005.65478515625</v>
      </c>
      <c r="AQ32" s="2">
        <v>24.9742736816406</v>
      </c>
      <c r="AR32" s="2">
        <v>2409.21240234375</v>
      </c>
      <c r="AS32" s="2">
        <v>6521.50634765625</v>
      </c>
      <c r="AT32" s="2">
        <v>948.868957519531</v>
      </c>
      <c r="AU32" s="1"/>
    </row>
    <row r="33" spans="1:47">
      <c r="A33" s="9" t="s">
        <v>4</v>
      </c>
      <c r="B33" s="2">
        <v>2008</v>
      </c>
      <c r="C33" s="2">
        <v>5182.43</v>
      </c>
      <c r="D33" s="2">
        <v>4606.24</v>
      </c>
      <c r="E33" s="2">
        <v>11023.0151604369</v>
      </c>
      <c r="F33" s="2">
        <v>867.7245</v>
      </c>
      <c r="G33" s="2">
        <v>3533.86</v>
      </c>
      <c r="H33" s="2">
        <v>1176</v>
      </c>
      <c r="I33" s="2">
        <v>2.39306139945984</v>
      </c>
      <c r="J33" s="2">
        <v>5.30841302871704</v>
      </c>
      <c r="K33" s="2">
        <v>0.24554580450058</v>
      </c>
      <c r="L33" s="2">
        <v>0.681892454624176</v>
      </c>
      <c r="M33" s="2">
        <v>4.4068284034729</v>
      </c>
      <c r="N33" s="2">
        <v>1176</v>
      </c>
      <c r="O33" s="2">
        <v>11023.015625</v>
      </c>
      <c r="P33" s="2">
        <v>-0.000464563083369285</v>
      </c>
      <c r="Q33" s="9" t="s">
        <v>4</v>
      </c>
      <c r="R33" s="2">
        <v>10344.7216796875</v>
      </c>
      <c r="S33" s="2">
        <v>2.45500349998474</v>
      </c>
      <c r="T33" s="2">
        <v>6.24880075454712</v>
      </c>
      <c r="U33" s="2">
        <v>0.253327995538712</v>
      </c>
      <c r="V33" s="2">
        <v>0.640117228031158</v>
      </c>
      <c r="W33" s="2">
        <v>3.72951579093933</v>
      </c>
      <c r="X33" s="2">
        <v>1115</v>
      </c>
      <c r="Y33" s="2">
        <v>10680.279296875</v>
      </c>
      <c r="Z33" s="2">
        <v>-0.0255547203123569</v>
      </c>
      <c r="AA33" s="2">
        <v>-272.931549072266</v>
      </c>
      <c r="AB33" s="2">
        <v>-0.163096636533737</v>
      </c>
      <c r="AC33" s="2">
        <v>-1741.91760253906</v>
      </c>
      <c r="AD33" s="2">
        <v>-0.0312015675008297</v>
      </c>
      <c r="AE33" s="2">
        <v>-333.241455078125</v>
      </c>
      <c r="AF33" s="2">
        <v>0.0632206276059151</v>
      </c>
      <c r="AG33" s="2">
        <v>675.213989257813</v>
      </c>
      <c r="AH33" s="2">
        <v>0.166876837611198</v>
      </c>
      <c r="AI33" s="2">
        <v>1782.29125976562</v>
      </c>
      <c r="AJ33" s="2">
        <v>0.0532644428312778</v>
      </c>
      <c r="AK33" s="2">
        <v>568.879150390625</v>
      </c>
      <c r="AL33" s="2">
        <v>678.293029785156</v>
      </c>
      <c r="AM33" s="2">
        <v>678.293823242188</v>
      </c>
      <c r="AN33" s="2">
        <v>-0.00079345703125</v>
      </c>
      <c r="AO33" s="2">
        <v>350.081970214844</v>
      </c>
      <c r="AP33" s="2">
        <v>-7747.572265625</v>
      </c>
      <c r="AQ33" s="2">
        <v>-308.267181396484</v>
      </c>
      <c r="AR33" s="2">
        <v>3084.42651367188</v>
      </c>
      <c r="AS33" s="2">
        <v>8303.7978515625</v>
      </c>
      <c r="AT33" s="2">
        <v>1517.74816894531</v>
      </c>
      <c r="AU33" s="1"/>
    </row>
    <row r="34" spans="1:47">
      <c r="A34" s="9" t="s">
        <v>4</v>
      </c>
      <c r="B34" s="2">
        <v>2009</v>
      </c>
      <c r="C34" s="2">
        <v>5709.57</v>
      </c>
      <c r="D34" s="2">
        <v>5023.03</v>
      </c>
      <c r="E34" s="2">
        <v>12031.4105445351</v>
      </c>
      <c r="F34" s="2">
        <v>1124.2778</v>
      </c>
      <c r="G34" s="2">
        <v>3622.11</v>
      </c>
      <c r="H34" s="2">
        <v>1228</v>
      </c>
      <c r="I34" s="2">
        <v>2.39524960517883</v>
      </c>
      <c r="J34" s="2">
        <v>4.46778345108032</v>
      </c>
      <c r="K34" s="2">
        <v>0.310393065214157</v>
      </c>
      <c r="L34" s="2">
        <v>0.63439279794693</v>
      </c>
      <c r="M34" s="2">
        <v>4.64948701858521</v>
      </c>
      <c r="N34" s="2">
        <v>1228</v>
      </c>
      <c r="O34" s="2">
        <v>12031.4111328125</v>
      </c>
      <c r="P34" s="2">
        <v>-0.000588277413044125</v>
      </c>
      <c r="Q34" s="9" t="s">
        <v>4</v>
      </c>
      <c r="R34" s="2">
        <v>11023.015625</v>
      </c>
      <c r="S34" s="2">
        <v>2.39306139945984</v>
      </c>
      <c r="T34" s="2">
        <v>5.30841302871704</v>
      </c>
      <c r="U34" s="2">
        <v>0.24554580450058</v>
      </c>
      <c r="V34" s="2">
        <v>0.681892454624176</v>
      </c>
      <c r="W34" s="2">
        <v>4.4068284034729</v>
      </c>
      <c r="X34" s="2">
        <v>1176</v>
      </c>
      <c r="Y34" s="2">
        <v>11519.8583984375</v>
      </c>
      <c r="Z34" s="2">
        <v>0.000913978146854788</v>
      </c>
      <c r="AA34" s="2">
        <v>10.5288991928101</v>
      </c>
      <c r="AB34" s="2">
        <v>-0.172400519251823</v>
      </c>
      <c r="AC34" s="2">
        <v>-1986.02954101562</v>
      </c>
      <c r="AD34" s="2">
        <v>0.234355941414833</v>
      </c>
      <c r="AE34" s="2">
        <v>2699.74731445313</v>
      </c>
      <c r="AF34" s="2">
        <v>-0.0722036361694336</v>
      </c>
      <c r="AG34" s="2">
        <v>-831.775634765625</v>
      </c>
      <c r="AH34" s="2">
        <v>0.053601648658514</v>
      </c>
      <c r="AI34" s="2">
        <v>617.4833984375</v>
      </c>
      <c r="AJ34" s="2">
        <v>0.0432679802179337</v>
      </c>
      <c r="AK34" s="2">
        <v>498.441009521484</v>
      </c>
      <c r="AL34" s="2">
        <v>1008.39538574219</v>
      </c>
      <c r="AM34" s="2">
        <v>1008.3955078125</v>
      </c>
      <c r="AN34" s="2">
        <v>-0.0001220703125</v>
      </c>
      <c r="AO34" s="2">
        <v>360.610870361328</v>
      </c>
      <c r="AP34" s="2">
        <v>-9733.6015625</v>
      </c>
      <c r="AQ34" s="2">
        <v>2391.48022460938</v>
      </c>
      <c r="AR34" s="2">
        <v>2252.65087890625</v>
      </c>
      <c r="AS34" s="2">
        <v>8921.28125</v>
      </c>
      <c r="AT34" s="2">
        <v>2016.18908691406</v>
      </c>
      <c r="AU34" s="1"/>
    </row>
    <row r="35" spans="1:47">
      <c r="A35" s="9" t="s">
        <v>4</v>
      </c>
      <c r="B35" s="2">
        <v>2010</v>
      </c>
      <c r="C35" s="2">
        <v>6830.76</v>
      </c>
      <c r="D35" s="2">
        <v>5860.2</v>
      </c>
      <c r="E35" s="2">
        <v>13673.5767367994</v>
      </c>
      <c r="F35" s="2">
        <v>1376.8395</v>
      </c>
      <c r="G35" s="2">
        <v>4410.85</v>
      </c>
      <c r="H35" s="2">
        <v>1299</v>
      </c>
      <c r="I35" s="2">
        <v>2.3332953453064</v>
      </c>
      <c r="J35" s="2">
        <v>4.25626945495605</v>
      </c>
      <c r="K35" s="2">
        <v>0.312148332595825</v>
      </c>
      <c r="L35" s="2">
        <v>0.645733416080475</v>
      </c>
      <c r="M35" s="2">
        <v>5.25847578048706</v>
      </c>
      <c r="N35" s="2">
        <v>1299</v>
      </c>
      <c r="O35" s="2">
        <v>13673.5771484375</v>
      </c>
      <c r="P35" s="2">
        <v>-0.000411638146033511</v>
      </c>
      <c r="Q35" s="9" t="s">
        <v>4</v>
      </c>
      <c r="R35" s="2">
        <v>12031.41015625</v>
      </c>
      <c r="S35" s="2">
        <v>2.39524960517883</v>
      </c>
      <c r="T35" s="2">
        <v>4.46778345108032</v>
      </c>
      <c r="U35" s="2">
        <v>0.310393065214157</v>
      </c>
      <c r="V35" s="2">
        <v>0.63439279794693</v>
      </c>
      <c r="W35" s="2">
        <v>4.64948701858521</v>
      </c>
      <c r="X35" s="2">
        <v>1228</v>
      </c>
      <c r="Y35" s="2">
        <v>12834.9892578125</v>
      </c>
      <c r="Z35" s="2">
        <v>-0.0262058656662703</v>
      </c>
      <c r="AA35" s="2">
        <v>-336.351989746094</v>
      </c>
      <c r="AB35" s="2">
        <v>-0.0484993532299995</v>
      </c>
      <c r="AC35" s="2">
        <v>-622.488647460938</v>
      </c>
      <c r="AD35" s="2">
        <v>0.00563905341550708</v>
      </c>
      <c r="AE35" s="2">
        <v>72.3771896362305</v>
      </c>
      <c r="AF35" s="2">
        <v>0.0177184324711561</v>
      </c>
      <c r="AG35" s="2">
        <v>227.415893554687</v>
      </c>
      <c r="AH35" s="2">
        <v>0.1230843141675</v>
      </c>
      <c r="AI35" s="2">
        <v>1579.78588867187</v>
      </c>
      <c r="AJ35" s="2">
        <v>0.0562079064548016</v>
      </c>
      <c r="AK35" s="2">
        <v>721.427856445313</v>
      </c>
      <c r="AL35" s="2">
        <v>1642.16613769531</v>
      </c>
      <c r="AM35" s="2">
        <v>1642.16625976562</v>
      </c>
      <c r="AN35" s="2">
        <v>-0.0001220703125</v>
      </c>
      <c r="AO35" s="2">
        <v>24.2588958740234</v>
      </c>
      <c r="AP35" s="2">
        <v>-10356.0908203125</v>
      </c>
      <c r="AQ35" s="2">
        <v>2463.857421875</v>
      </c>
      <c r="AR35" s="2">
        <v>2480.06665039063</v>
      </c>
      <c r="AS35" s="2">
        <v>10501.06640625</v>
      </c>
      <c r="AT35" s="2">
        <v>2737.61694335938</v>
      </c>
      <c r="AU35" s="1"/>
    </row>
    <row r="36" spans="1:47">
      <c r="A36" s="9" t="s">
        <v>4</v>
      </c>
      <c r="B36" s="2">
        <v>2011</v>
      </c>
      <c r="C36" s="2">
        <v>8112.51</v>
      </c>
      <c r="D36" s="2">
        <v>6551.11</v>
      </c>
      <c r="E36" s="2">
        <v>15155.0264411918</v>
      </c>
      <c r="F36" s="2">
        <v>1796.33</v>
      </c>
      <c r="G36" s="2">
        <v>5430.84</v>
      </c>
      <c r="H36" s="2">
        <v>1341</v>
      </c>
      <c r="I36" s="2">
        <v>2.31335234642029</v>
      </c>
      <c r="J36" s="2">
        <v>3.64694118499756</v>
      </c>
      <c r="K36" s="2">
        <v>0.330764681100845</v>
      </c>
      <c r="L36" s="2">
        <v>0.669440150260925</v>
      </c>
      <c r="M36" s="2">
        <v>6.04959726333618</v>
      </c>
      <c r="N36" s="2">
        <v>1341</v>
      </c>
      <c r="O36" s="2">
        <v>15155.025390625</v>
      </c>
      <c r="P36" s="2">
        <v>0.00105056678876281</v>
      </c>
      <c r="Q36" s="9" t="s">
        <v>4</v>
      </c>
      <c r="R36" s="2">
        <v>13673.5771484375</v>
      </c>
      <c r="S36" s="2">
        <v>2.3332953453064</v>
      </c>
      <c r="T36" s="2">
        <v>4.25626945495605</v>
      </c>
      <c r="U36" s="2">
        <v>0.312148332595825</v>
      </c>
      <c r="V36" s="2">
        <v>0.645733416080475</v>
      </c>
      <c r="W36" s="2">
        <v>5.25847578048706</v>
      </c>
      <c r="X36" s="2">
        <v>1299</v>
      </c>
      <c r="Y36" s="2">
        <v>14401.6044921875</v>
      </c>
      <c r="Z36" s="2">
        <v>-0.00858387537300587</v>
      </c>
      <c r="AA36" s="2">
        <v>-123.621574401855</v>
      </c>
      <c r="AB36" s="2">
        <v>-0.154504284262657</v>
      </c>
      <c r="AC36" s="2">
        <v>-2225.10961914063</v>
      </c>
      <c r="AD36" s="2">
        <v>0.0579286888241768</v>
      </c>
      <c r="AE36" s="2">
        <v>834.266052246094</v>
      </c>
      <c r="AF36" s="2">
        <v>0.0360550172626972</v>
      </c>
      <c r="AG36" s="2">
        <v>519.250122070313</v>
      </c>
      <c r="AH36" s="2">
        <v>0.140150487422943</v>
      </c>
      <c r="AI36" s="2">
        <v>2018.39184570312</v>
      </c>
      <c r="AJ36" s="2">
        <v>0.0318208672106266</v>
      </c>
      <c r="AK36" s="2">
        <v>458.271545410156</v>
      </c>
      <c r="AL36" s="2">
        <v>1481.44970703125</v>
      </c>
      <c r="AM36" s="2">
        <v>1481.44848632812</v>
      </c>
      <c r="AN36" s="2">
        <v>0.001220703125</v>
      </c>
      <c r="AO36" s="2">
        <v>-99.362678527832</v>
      </c>
      <c r="AP36" s="2">
        <v>-12581.2001953125</v>
      </c>
      <c r="AQ36" s="2">
        <v>3298.12329101563</v>
      </c>
      <c r="AR36" s="2">
        <v>2999.31689453125</v>
      </c>
      <c r="AS36" s="2">
        <v>12519.458984375</v>
      </c>
      <c r="AT36" s="2">
        <v>3195.88842773438</v>
      </c>
      <c r="AU36" s="1"/>
    </row>
    <row r="37" spans="1:47">
      <c r="A37" s="9" t="s">
        <v>4</v>
      </c>
      <c r="B37" s="2">
        <v>2012</v>
      </c>
      <c r="C37" s="2">
        <v>9043.02</v>
      </c>
      <c r="D37" s="2">
        <v>7054.97</v>
      </c>
      <c r="E37" s="2">
        <v>16032.5300138126</v>
      </c>
      <c r="F37" s="2">
        <v>2143.2125</v>
      </c>
      <c r="G37" s="2">
        <v>6123.06</v>
      </c>
      <c r="H37" s="2">
        <v>1378</v>
      </c>
      <c r="I37" s="2">
        <v>2.27251577377319</v>
      </c>
      <c r="J37" s="2">
        <v>3.29177355766296</v>
      </c>
      <c r="K37" s="2">
        <v>0.350023120641708</v>
      </c>
      <c r="L37" s="2">
        <v>0.677103459835052</v>
      </c>
      <c r="M37" s="2">
        <v>6.56242370605469</v>
      </c>
      <c r="N37" s="2">
        <v>1378</v>
      </c>
      <c r="O37" s="2">
        <v>16032.5322265625</v>
      </c>
      <c r="P37" s="2">
        <v>-0.0022127500269562</v>
      </c>
      <c r="Q37" s="9" t="s">
        <v>4</v>
      </c>
      <c r="R37" s="2">
        <v>15155.0263671875</v>
      </c>
      <c r="S37" s="2">
        <v>2.31335234642029</v>
      </c>
      <c r="T37" s="2">
        <v>3.64694118499756</v>
      </c>
      <c r="U37" s="2">
        <v>0.330764681100845</v>
      </c>
      <c r="V37" s="2">
        <v>0.669440150260925</v>
      </c>
      <c r="W37" s="2">
        <v>6.04959726333618</v>
      </c>
      <c r="X37" s="2">
        <v>1341</v>
      </c>
      <c r="Y37" s="2">
        <v>15589.662109375</v>
      </c>
      <c r="Z37" s="2">
        <v>-0.0178102161735296</v>
      </c>
      <c r="AA37" s="2">
        <v>-277.655242919922</v>
      </c>
      <c r="AB37" s="2">
        <v>-0.102462291717529</v>
      </c>
      <c r="AC37" s="2">
        <v>-1597.3525390625</v>
      </c>
      <c r="AD37" s="2">
        <v>0.056592021137476</v>
      </c>
      <c r="AE37" s="2">
        <v>882.25048828125</v>
      </c>
      <c r="AF37" s="2">
        <v>0.0113823162391782</v>
      </c>
      <c r="AG37" s="2">
        <v>177.44645690918</v>
      </c>
      <c r="AH37" s="2">
        <v>0.0813682973384857</v>
      </c>
      <c r="AI37" s="2">
        <v>1268.50427246094</v>
      </c>
      <c r="AJ37" s="2">
        <v>0.0272175688296556</v>
      </c>
      <c r="AK37" s="2">
        <v>424.312713623047</v>
      </c>
      <c r="AL37" s="2">
        <v>877.503601074219</v>
      </c>
      <c r="AM37" s="2">
        <v>877.506103515625</v>
      </c>
      <c r="AN37" s="2">
        <v>-0.00250244140625</v>
      </c>
      <c r="AO37" s="2">
        <v>-377.017913818359</v>
      </c>
      <c r="AP37" s="2">
        <v>-14178.552734375</v>
      </c>
      <c r="AQ37" s="2">
        <v>4180.3740234375</v>
      </c>
      <c r="AR37" s="2">
        <v>3176.76342773438</v>
      </c>
      <c r="AS37" s="2">
        <v>13787.962890625</v>
      </c>
      <c r="AT37" s="2">
        <v>3620.201171875</v>
      </c>
      <c r="AU37" s="1"/>
    </row>
    <row r="38" spans="1:47">
      <c r="A38" s="9" t="s">
        <v>4</v>
      </c>
      <c r="B38" s="2">
        <v>2013</v>
      </c>
      <c r="C38" s="2">
        <v>9945.44</v>
      </c>
      <c r="D38" s="2">
        <v>7694.82</v>
      </c>
      <c r="E38" s="2">
        <v>15965.1405048541</v>
      </c>
      <c r="F38" s="2">
        <v>2549.2061</v>
      </c>
      <c r="G38" s="2">
        <v>6678.6</v>
      </c>
      <c r="H38" s="2">
        <v>1410</v>
      </c>
      <c r="I38" s="2">
        <v>2.07479071617126</v>
      </c>
      <c r="J38" s="2">
        <v>3.01851630210876</v>
      </c>
      <c r="K38" s="2">
        <v>0.381697684526443</v>
      </c>
      <c r="L38" s="2">
        <v>0.671523809432983</v>
      </c>
      <c r="M38" s="2">
        <v>7.05350351333618</v>
      </c>
      <c r="N38" s="2">
        <v>1410</v>
      </c>
      <c r="O38" s="2">
        <v>15965.1416015625</v>
      </c>
      <c r="P38" s="2">
        <v>-0.0010967084672302</v>
      </c>
      <c r="Q38" s="9" t="s">
        <v>4</v>
      </c>
      <c r="R38" s="2">
        <v>16032.5302734375</v>
      </c>
      <c r="S38" s="2">
        <v>2.27251577377319</v>
      </c>
      <c r="T38" s="2">
        <v>3.29177355766296</v>
      </c>
      <c r="U38" s="2">
        <v>0.350023120641708</v>
      </c>
      <c r="V38" s="2">
        <v>0.677103459835052</v>
      </c>
      <c r="W38" s="2">
        <v>6.56242370605469</v>
      </c>
      <c r="X38" s="2">
        <v>1378</v>
      </c>
      <c r="Y38" s="2">
        <v>15998.8115234375</v>
      </c>
      <c r="Z38" s="2">
        <v>-0.0910272002220154</v>
      </c>
      <c r="AA38" s="2">
        <v>-1456.32702636719</v>
      </c>
      <c r="AB38" s="2">
        <v>-0.0866610780358315</v>
      </c>
      <c r="AC38" s="2">
        <v>-1386.47424316406</v>
      </c>
      <c r="AD38" s="2">
        <v>0.086629681289196</v>
      </c>
      <c r="AE38" s="2">
        <v>1385.97192382812</v>
      </c>
      <c r="AF38" s="2">
        <v>-0.00827461015433073</v>
      </c>
      <c r="AG38" s="2">
        <v>-132.383926391602</v>
      </c>
      <c r="AH38" s="2">
        <v>0.0721644461154938</v>
      </c>
      <c r="AI38" s="2">
        <v>1154.54541015625</v>
      </c>
      <c r="AJ38" s="2">
        <v>0.0229565314948559</v>
      </c>
      <c r="AK38" s="2">
        <v>367.277221679688</v>
      </c>
      <c r="AL38" s="2">
        <v>-67.3895111083984</v>
      </c>
      <c r="AM38" s="2">
        <v>-67.390625</v>
      </c>
      <c r="AN38" s="2">
        <v>0.0011138916015625</v>
      </c>
      <c r="AO38" s="2">
        <v>-1833.34497070312</v>
      </c>
      <c r="AP38" s="2">
        <v>-15565.02734375</v>
      </c>
      <c r="AQ38" s="2">
        <v>5566.345703125</v>
      </c>
      <c r="AR38" s="2">
        <v>3044.37939453125</v>
      </c>
      <c r="AS38" s="2">
        <v>14942.5087890625</v>
      </c>
      <c r="AT38" s="2">
        <v>3987.478515625</v>
      </c>
      <c r="AU38" s="1"/>
    </row>
    <row r="39" spans="1:47">
      <c r="A39" s="9" t="s">
        <v>4</v>
      </c>
      <c r="B39" s="2">
        <v>2014</v>
      </c>
      <c r="C39" s="2">
        <v>10640.62</v>
      </c>
      <c r="D39" s="2">
        <v>7955</v>
      </c>
      <c r="E39" s="2">
        <v>15810.5102633357</v>
      </c>
      <c r="F39" s="2">
        <v>2884.7</v>
      </c>
      <c r="G39" s="2">
        <v>7079.1</v>
      </c>
      <c r="H39" s="2">
        <v>1429</v>
      </c>
      <c r="I39" s="2">
        <v>1.98749339580536</v>
      </c>
      <c r="J39" s="2">
        <v>2.75765252113342</v>
      </c>
      <c r="K39" s="2">
        <v>0.40749529004097</v>
      </c>
      <c r="L39" s="2">
        <v>0.665290176868439</v>
      </c>
      <c r="M39" s="2">
        <v>7.44620037078857</v>
      </c>
      <c r="N39" s="2">
        <v>1429</v>
      </c>
      <c r="O39" s="2">
        <v>15810.5107421875</v>
      </c>
      <c r="P39" s="2">
        <v>-0.000478851841762662</v>
      </c>
      <c r="Q39" s="9" t="s">
        <v>4</v>
      </c>
      <c r="R39" s="2">
        <v>15965.140625</v>
      </c>
      <c r="S39" s="2">
        <v>2.07479071617126</v>
      </c>
      <c r="T39" s="2">
        <v>3.01851630210876</v>
      </c>
      <c r="U39" s="2">
        <v>0.381697684526443</v>
      </c>
      <c r="V39" s="2">
        <v>0.671523809432983</v>
      </c>
      <c r="W39" s="2">
        <v>7.05350351333618</v>
      </c>
      <c r="X39" s="2">
        <v>1410</v>
      </c>
      <c r="Y39" s="2">
        <v>15887.7001953125</v>
      </c>
      <c r="Z39" s="2">
        <v>-0.0429860427975655</v>
      </c>
      <c r="AA39" s="2">
        <v>-682.949340820313</v>
      </c>
      <c r="AB39" s="2">
        <v>-0.0903856381773949</v>
      </c>
      <c r="AC39" s="2">
        <v>-1436.01989746094</v>
      </c>
      <c r="AD39" s="2">
        <v>0.0654004812240601</v>
      </c>
      <c r="AE39" s="2">
        <v>1039.06323242187</v>
      </c>
      <c r="AF39" s="2">
        <v>-0.00932617112994194</v>
      </c>
      <c r="AG39" s="2">
        <v>-148.171417236328</v>
      </c>
      <c r="AH39" s="2">
        <v>0.0541794374585152</v>
      </c>
      <c r="AI39" s="2">
        <v>860.786682128906</v>
      </c>
      <c r="AJ39" s="2">
        <v>0.0133851943537593</v>
      </c>
      <c r="AK39" s="2">
        <v>212.659957885742</v>
      </c>
      <c r="AL39" s="2">
        <v>-154.630249023437</v>
      </c>
      <c r="AM39" s="2">
        <v>-154.630752563477</v>
      </c>
      <c r="AN39" s="2">
        <v>0.0005035400390625</v>
      </c>
      <c r="AO39" s="2">
        <v>-2516.29418945313</v>
      </c>
      <c r="AP39" s="2">
        <v>-17001.046875</v>
      </c>
      <c r="AQ39" s="2">
        <v>6605.4091796875</v>
      </c>
      <c r="AR39" s="2">
        <v>2896.2080078125</v>
      </c>
      <c r="AS39" s="2">
        <v>15803.294921875</v>
      </c>
      <c r="AT39" s="2">
        <v>4200.138671875</v>
      </c>
      <c r="AU39" s="1"/>
    </row>
    <row r="40" spans="1:47">
      <c r="A40" s="9" t="s">
        <v>4</v>
      </c>
      <c r="B40" s="2">
        <v>2015</v>
      </c>
      <c r="C40" s="2">
        <v>10879.51</v>
      </c>
      <c r="D40" s="2">
        <v>8078.04</v>
      </c>
      <c r="E40" s="2">
        <v>15435.3027442504</v>
      </c>
      <c r="F40" s="2">
        <v>3232.35</v>
      </c>
      <c r="G40" s="2">
        <v>6982.66</v>
      </c>
      <c r="H40" s="2">
        <v>1439</v>
      </c>
      <c r="I40" s="2">
        <v>1.91077327728271</v>
      </c>
      <c r="J40" s="2">
        <v>2.49912285804749</v>
      </c>
      <c r="K40" s="2">
        <v>0.462910979986191</v>
      </c>
      <c r="L40" s="2">
        <v>0.641817510128021</v>
      </c>
      <c r="M40" s="2">
        <v>7.56046581268311</v>
      </c>
      <c r="N40" s="2">
        <v>1439</v>
      </c>
      <c r="O40" s="2">
        <v>15435.302734375</v>
      </c>
      <c r="P40" s="2">
        <v>9.87536259344779e-6</v>
      </c>
      <c r="Q40" s="9" t="s">
        <v>4</v>
      </c>
      <c r="R40" s="2">
        <v>15810.5107421875</v>
      </c>
      <c r="S40" s="2">
        <v>1.98749339580536</v>
      </c>
      <c r="T40" s="2">
        <v>2.75765252113342</v>
      </c>
      <c r="U40" s="2">
        <v>0.40749529004097</v>
      </c>
      <c r="V40" s="2">
        <v>0.665290176868439</v>
      </c>
      <c r="W40" s="2">
        <v>7.44620037078857</v>
      </c>
      <c r="X40" s="2">
        <v>1429</v>
      </c>
      <c r="Y40" s="2">
        <v>15622.15625</v>
      </c>
      <c r="Z40" s="2">
        <v>-0.0393662266433239</v>
      </c>
      <c r="AA40" s="2">
        <v>-614.9853515625</v>
      </c>
      <c r="AB40" s="2">
        <v>-0.0984399691224098</v>
      </c>
      <c r="AC40" s="2">
        <v>-1537.84460449219</v>
      </c>
      <c r="AD40" s="2">
        <v>0.127505391836166</v>
      </c>
      <c r="AE40" s="2">
        <v>1991.9091796875</v>
      </c>
      <c r="AF40" s="2">
        <v>-0.0359192900359631</v>
      </c>
      <c r="AG40" s="2">
        <v>-561.136779785156</v>
      </c>
      <c r="AH40" s="2">
        <v>0.0152289187535644</v>
      </c>
      <c r="AI40" s="2">
        <v>237.908554077148</v>
      </c>
      <c r="AJ40" s="2">
        <v>0.00697352876886725</v>
      </c>
      <c r="AK40" s="2">
        <v>108.941558837891</v>
      </c>
      <c r="AL40" s="2">
        <v>-375.20751953125</v>
      </c>
      <c r="AM40" s="2">
        <v>-375.207550048828</v>
      </c>
      <c r="AN40" s="2">
        <v>3.0517578125e-5</v>
      </c>
      <c r="AO40" s="2">
        <v>-3131.27954101563</v>
      </c>
      <c r="AP40" s="2">
        <v>-18538.890625</v>
      </c>
      <c r="AQ40" s="2">
        <v>8597.318359375</v>
      </c>
      <c r="AR40" s="2">
        <v>2335.0712890625</v>
      </c>
      <c r="AS40" s="2">
        <v>16041.2041015625</v>
      </c>
      <c r="AT40" s="2">
        <v>4309.080078125</v>
      </c>
      <c r="AU40" s="1"/>
    </row>
    <row r="41" spans="1:47">
      <c r="A41" s="9" t="s">
        <v>4</v>
      </c>
      <c r="B41" s="2">
        <v>2016</v>
      </c>
      <c r="C41" s="2">
        <v>11477.2</v>
      </c>
      <c r="D41" s="2">
        <v>8041.43</v>
      </c>
      <c r="E41" s="2">
        <v>14894.5871170961</v>
      </c>
      <c r="F41" s="2">
        <v>3699.43</v>
      </c>
      <c r="G41" s="2">
        <v>6805.13</v>
      </c>
      <c r="H41" s="2">
        <v>1443</v>
      </c>
      <c r="I41" s="2">
        <v>1.85223114490509</v>
      </c>
      <c r="J41" s="2">
        <v>2.17369437217712</v>
      </c>
      <c r="K41" s="2">
        <v>0.543623685836792</v>
      </c>
      <c r="L41" s="2">
        <v>0.59292596578598</v>
      </c>
      <c r="M41" s="2">
        <v>7.95370769500732</v>
      </c>
      <c r="N41" s="2">
        <v>1443</v>
      </c>
      <c r="O41" s="2">
        <v>14894.5869140625</v>
      </c>
      <c r="P41" s="2">
        <v>0.000203033603611402</v>
      </c>
      <c r="Q41" s="9" t="s">
        <v>4</v>
      </c>
      <c r="R41" s="2">
        <v>15435.302734375</v>
      </c>
      <c r="S41" s="2">
        <v>1.91077327728271</v>
      </c>
      <c r="T41" s="2">
        <v>2.49912285804749</v>
      </c>
      <c r="U41" s="2">
        <v>0.462910979986191</v>
      </c>
      <c r="V41" s="2">
        <v>0.641817510128021</v>
      </c>
      <c r="W41" s="2">
        <v>7.56046581268311</v>
      </c>
      <c r="X41" s="2">
        <v>1439</v>
      </c>
      <c r="Y41" s="2">
        <v>15163.337890625</v>
      </c>
      <c r="Z41" s="2">
        <v>-0.0311170797795057</v>
      </c>
      <c r="AA41" s="2">
        <v>-471.838806152344</v>
      </c>
      <c r="AB41" s="2">
        <v>-0.139511615037918</v>
      </c>
      <c r="AC41" s="2">
        <v>-2115.46166992188</v>
      </c>
      <c r="AD41" s="2">
        <v>0.160722479224205</v>
      </c>
      <c r="AE41" s="2">
        <v>2437.08935546875</v>
      </c>
      <c r="AF41" s="2">
        <v>-0.0792344659566879</v>
      </c>
      <c r="AG41" s="2">
        <v>-1201.458984375</v>
      </c>
      <c r="AH41" s="2">
        <v>0.0507053919136524</v>
      </c>
      <c r="AI41" s="2">
        <v>768.862976074219</v>
      </c>
      <c r="AJ41" s="2">
        <v>0.00277585186995566</v>
      </c>
      <c r="AK41" s="2">
        <v>42.091178894043</v>
      </c>
      <c r="AL41" s="2">
        <v>-540.715637207031</v>
      </c>
      <c r="AM41" s="2">
        <v>-540.716003417969</v>
      </c>
      <c r="AN41" s="2">
        <v>0.0003662109375</v>
      </c>
      <c r="AO41" s="2">
        <v>-3603.11840820313</v>
      </c>
      <c r="AP41" s="2">
        <v>-20654.353515625</v>
      </c>
      <c r="AQ41" s="2">
        <v>11034.4072265625</v>
      </c>
      <c r="AR41" s="2">
        <v>1133.61218261719</v>
      </c>
      <c r="AS41" s="2">
        <v>16810.06640625</v>
      </c>
      <c r="AT41" s="2">
        <v>4351.17138671875</v>
      </c>
      <c r="AU41" s="1"/>
    </row>
    <row r="42" spans="1:47">
      <c r="A42" s="9" t="s">
        <v>4</v>
      </c>
      <c r="B42" s="2">
        <v>2017</v>
      </c>
      <c r="C42" s="2">
        <v>12450.56</v>
      </c>
      <c r="D42" s="2">
        <v>7831.72</v>
      </c>
      <c r="E42" s="2">
        <v>14399.0987149696</v>
      </c>
      <c r="F42" s="2">
        <v>3282.5404</v>
      </c>
      <c r="G42" s="2">
        <v>6863.98</v>
      </c>
      <c r="H42" s="2">
        <v>1410</v>
      </c>
      <c r="I42" s="2">
        <v>1.83856153488159</v>
      </c>
      <c r="J42" s="2">
        <v>2.38587164878845</v>
      </c>
      <c r="K42" s="2">
        <v>0.478226989507675</v>
      </c>
      <c r="L42" s="2">
        <v>0.551298916339874</v>
      </c>
      <c r="M42" s="2">
        <v>8.83018398284912</v>
      </c>
      <c r="N42" s="2">
        <v>1410</v>
      </c>
      <c r="O42" s="2">
        <v>14399.099609375</v>
      </c>
      <c r="P42" s="2">
        <v>-0.000894405413419008</v>
      </c>
      <c r="Q42" s="9" t="s">
        <v>4</v>
      </c>
      <c r="R42" s="2">
        <v>14894.5869140625</v>
      </c>
      <c r="S42" s="2">
        <v>1.85223114490509</v>
      </c>
      <c r="T42" s="2">
        <v>2.17369437217712</v>
      </c>
      <c r="U42" s="2">
        <v>0.543623685836792</v>
      </c>
      <c r="V42" s="2">
        <v>0.59292596578598</v>
      </c>
      <c r="W42" s="2">
        <v>7.95370769500732</v>
      </c>
      <c r="X42" s="2">
        <v>1443</v>
      </c>
      <c r="Y42" s="2">
        <v>14645.4462890625</v>
      </c>
      <c r="Z42" s="2">
        <v>-0.00740744546055794</v>
      </c>
      <c r="AA42" s="2">
        <v>-108.485343933105</v>
      </c>
      <c r="AB42" s="2">
        <v>0.0931363329291344</v>
      </c>
      <c r="AC42" s="2">
        <v>1364.02319335937</v>
      </c>
      <c r="AD42" s="2">
        <v>-0.128171756863594</v>
      </c>
      <c r="AE42" s="2">
        <v>-1877.13256835937</v>
      </c>
      <c r="AF42" s="2">
        <v>-0.0727923810482025</v>
      </c>
      <c r="AG42" s="2">
        <v>-1066.07690429687</v>
      </c>
      <c r="AH42" s="2">
        <v>0.104537650942802</v>
      </c>
      <c r="AI42" s="2">
        <v>1531.00061035156</v>
      </c>
      <c r="AJ42" s="2">
        <v>-0.0231345761567354</v>
      </c>
      <c r="AK42" s="2">
        <v>-338.816192626953</v>
      </c>
      <c r="AL42" s="2">
        <v>-495.488403320313</v>
      </c>
      <c r="AM42" s="2">
        <v>-495.487213134766</v>
      </c>
      <c r="AN42" s="2">
        <v>-0.001190185546875</v>
      </c>
      <c r="AO42" s="2">
        <v>-3711.60375976563</v>
      </c>
      <c r="AP42" s="2">
        <v>-19290.330078125</v>
      </c>
      <c r="AQ42" s="2">
        <v>9157.275390625</v>
      </c>
      <c r="AR42" s="2">
        <v>67.5352935791016</v>
      </c>
      <c r="AS42" s="2">
        <v>18341.06640625</v>
      </c>
      <c r="AT42" s="2">
        <v>4012.35498046875</v>
      </c>
      <c r="AU42" s="1"/>
    </row>
    <row r="43" s="5" customFormat="1" spans="1:47">
      <c r="A43" s="10" t="s">
        <v>4</v>
      </c>
      <c r="B43" s="8">
        <v>2018</v>
      </c>
      <c r="C43" s="8">
        <v>13362.92</v>
      </c>
      <c r="D43" s="8">
        <v>7973.29</v>
      </c>
      <c r="E43" s="8">
        <v>15433.6749792366</v>
      </c>
      <c r="F43" s="8">
        <v>3103.1579</v>
      </c>
      <c r="G43" s="8">
        <v>4276.9</v>
      </c>
      <c r="H43" s="8">
        <v>1383</v>
      </c>
      <c r="I43" s="8">
        <v>1.93567204475403</v>
      </c>
      <c r="J43" s="8">
        <v>2.56941151618958</v>
      </c>
      <c r="K43" s="8">
        <v>0.725562393665314</v>
      </c>
      <c r="L43" s="8">
        <v>0.320057302713394</v>
      </c>
      <c r="M43" s="8">
        <v>9.66227054595947</v>
      </c>
      <c r="N43" s="8">
        <v>1383</v>
      </c>
      <c r="O43" s="8">
        <v>15433.673828125</v>
      </c>
      <c r="P43" s="8">
        <v>0.00115111155901104</v>
      </c>
      <c r="Q43" s="10" t="s">
        <v>4</v>
      </c>
      <c r="R43" s="8">
        <v>14399.0986328125</v>
      </c>
      <c r="S43" s="8">
        <v>1.83856153488159</v>
      </c>
      <c r="T43" s="8">
        <v>2.38587164878845</v>
      </c>
      <c r="U43" s="8">
        <v>0.478226989507675</v>
      </c>
      <c r="V43" s="8">
        <v>0.551298916339874</v>
      </c>
      <c r="W43" s="8">
        <v>8.83018398284912</v>
      </c>
      <c r="X43" s="8">
        <v>1410</v>
      </c>
      <c r="Y43" s="8">
        <v>14910.4052734375</v>
      </c>
      <c r="Z43" s="8">
        <v>0.051471084356308</v>
      </c>
      <c r="AA43" s="8">
        <v>767.454711914063</v>
      </c>
      <c r="AB43" s="8">
        <v>0.0741123631596565</v>
      </c>
      <c r="AC43" s="8">
        <v>1105.04541015625</v>
      </c>
      <c r="AD43" s="8">
        <v>0.416861563920975</v>
      </c>
      <c r="AE43" s="8">
        <v>6215.57470703125</v>
      </c>
      <c r="AF43" s="8">
        <v>-0.543777108192444</v>
      </c>
      <c r="AG43" s="8">
        <v>-8107.93701171875</v>
      </c>
      <c r="AH43" s="8">
        <v>0.0900528132915497</v>
      </c>
      <c r="AI43" s="8">
        <v>1342.72399902344</v>
      </c>
      <c r="AJ43" s="8">
        <v>-0.019334651529789</v>
      </c>
      <c r="AK43" s="8">
        <v>-288.287475585938</v>
      </c>
      <c r="AL43" s="8">
        <v>1034.57629394531</v>
      </c>
      <c r="AM43" s="8">
        <v>1034.57421875</v>
      </c>
      <c r="AN43" s="8">
        <v>0.0020751953125</v>
      </c>
      <c r="AO43" s="8">
        <v>-2944.14916992188</v>
      </c>
      <c r="AP43" s="8">
        <v>-18185.28515625</v>
      </c>
      <c r="AQ43" s="8">
        <v>15372.849609375</v>
      </c>
      <c r="AR43" s="8">
        <v>-8040.40185546875</v>
      </c>
      <c r="AS43" s="8">
        <v>19683.791015625</v>
      </c>
      <c r="AT43" s="8">
        <v>3724.06762695313</v>
      </c>
      <c r="AU43" s="7"/>
    </row>
    <row r="44" spans="1:47">
      <c r="A44" s="9" t="s">
        <v>4</v>
      </c>
      <c r="B44" s="2">
        <v>2019</v>
      </c>
      <c r="C44" s="2">
        <v>14055.46</v>
      </c>
      <c r="D44" s="2">
        <v>8240.7</v>
      </c>
      <c r="E44" s="2">
        <v>15846.6482039819</v>
      </c>
      <c r="F44" s="2">
        <v>3555.7052</v>
      </c>
      <c r="G44" s="2">
        <v>4394.27</v>
      </c>
      <c r="H44" s="2">
        <v>1385</v>
      </c>
      <c r="I44" s="2">
        <v>1.92297351360321</v>
      </c>
      <c r="J44" s="2">
        <v>2.31759929656982</v>
      </c>
      <c r="K44" s="2">
        <v>0.809168577194214</v>
      </c>
      <c r="L44" s="2">
        <v>0.31263792514801</v>
      </c>
      <c r="M44" s="2">
        <v>10.1483469009399</v>
      </c>
      <c r="N44" s="2">
        <v>1385</v>
      </c>
      <c r="O44" s="2">
        <v>15846.6474609375</v>
      </c>
      <c r="P44" s="2">
        <v>0.000743044365663081</v>
      </c>
      <c r="Q44" s="9" t="s">
        <v>4</v>
      </c>
      <c r="R44" s="2">
        <v>15433.6748046875</v>
      </c>
      <c r="S44" s="2">
        <v>1.93567204475403</v>
      </c>
      <c r="T44" s="2">
        <v>2.56941151618958</v>
      </c>
      <c r="U44" s="2">
        <v>0.725562393665314</v>
      </c>
      <c r="V44" s="2">
        <v>0.320057302713394</v>
      </c>
      <c r="W44" s="2">
        <v>9.66227054595947</v>
      </c>
      <c r="X44" s="2">
        <v>1383</v>
      </c>
      <c r="Y44" s="2">
        <v>15639.2529296875</v>
      </c>
      <c r="Z44" s="2">
        <v>-0.00658188294619322</v>
      </c>
      <c r="AA44" s="2">
        <v>-102.935729980469</v>
      </c>
      <c r="AB44" s="2">
        <v>-0.103145025670528</v>
      </c>
      <c r="AC44" s="2">
        <v>-1613.11108398437</v>
      </c>
      <c r="AD44" s="2">
        <v>0.109060205519199</v>
      </c>
      <c r="AE44" s="2">
        <v>1705.6201171875</v>
      </c>
      <c r="AF44" s="2">
        <v>-0.0234543178230524</v>
      </c>
      <c r="AG44" s="2">
        <v>-366.808013916016</v>
      </c>
      <c r="AH44" s="2">
        <v>0.0490821599960327</v>
      </c>
      <c r="AI44" s="2">
        <v>767.608337402344</v>
      </c>
      <c r="AJ44" s="2">
        <v>0.00144508690573275</v>
      </c>
      <c r="AK44" s="2">
        <v>22.6000804901123</v>
      </c>
      <c r="AL44" s="2">
        <v>412.973236083984</v>
      </c>
      <c r="AM44" s="2">
        <v>412.9736328125</v>
      </c>
      <c r="AN44" s="2">
        <v>-0.000396728515625</v>
      </c>
      <c r="AO44" s="2">
        <v>-3047.08471679688</v>
      </c>
      <c r="AP44" s="2">
        <v>-19798.396484375</v>
      </c>
      <c r="AQ44" s="2">
        <v>17078.470703125</v>
      </c>
      <c r="AR44" s="2">
        <v>-8407.2099609375</v>
      </c>
      <c r="AS44" s="2">
        <v>20451.400390625</v>
      </c>
      <c r="AT44" s="2">
        <v>3746.66748046875</v>
      </c>
      <c r="AU44" s="1"/>
    </row>
    <row r="45" spans="1:47">
      <c r="A45" s="9" t="s">
        <v>4</v>
      </c>
      <c r="B45" s="2">
        <v>2020</v>
      </c>
      <c r="C45" s="2">
        <v>14007.99</v>
      </c>
      <c r="D45" s="2">
        <v>8104.6</v>
      </c>
      <c r="E45" s="2">
        <v>16187.2530601664</v>
      </c>
      <c r="F45" s="2">
        <v>3151.35</v>
      </c>
      <c r="G45" s="2">
        <v>4188.13</v>
      </c>
      <c r="H45" s="2">
        <v>1387</v>
      </c>
      <c r="I45" s="2">
        <v>1.99729204177856</v>
      </c>
      <c r="J45" s="2">
        <v>2.57178664207458</v>
      </c>
      <c r="K45" s="2">
        <v>0.752447962760925</v>
      </c>
      <c r="L45" s="2">
        <v>0.298981517553329</v>
      </c>
      <c r="M45" s="2">
        <v>10.0994882583618</v>
      </c>
      <c r="N45" s="2">
        <v>1387</v>
      </c>
      <c r="O45" s="2">
        <v>16187.2529296875</v>
      </c>
      <c r="P45" s="2">
        <v>0.000130478889332153</v>
      </c>
      <c r="Q45" s="9" t="s">
        <v>4</v>
      </c>
      <c r="R45" s="2">
        <v>15846.6484375</v>
      </c>
      <c r="S45" s="2">
        <v>1.92297351360321</v>
      </c>
      <c r="T45" s="2">
        <v>2.31759929656982</v>
      </c>
      <c r="U45" s="2">
        <v>0.809168577194214</v>
      </c>
      <c r="V45" s="2">
        <v>0.31263792514801</v>
      </c>
      <c r="W45" s="2">
        <v>10.1483469009399</v>
      </c>
      <c r="X45" s="2">
        <v>1385</v>
      </c>
      <c r="Y45" s="2">
        <v>16016.3466796875</v>
      </c>
      <c r="Z45" s="2">
        <v>0.0379195921123028</v>
      </c>
      <c r="AA45" s="2">
        <v>607.333312988281</v>
      </c>
      <c r="AB45" s="2">
        <v>0.104068987071514</v>
      </c>
      <c r="AC45" s="2">
        <v>1666.80493164062</v>
      </c>
      <c r="AD45" s="2">
        <v>-0.0726754292845726</v>
      </c>
      <c r="AE45" s="2">
        <v>-1163.99487304687</v>
      </c>
      <c r="AF45" s="2">
        <v>-0.0446639731526375</v>
      </c>
      <c r="AG45" s="2">
        <v>-715.353698730469</v>
      </c>
      <c r="AH45" s="2">
        <v>-0.00482607027515769</v>
      </c>
      <c r="AI45" s="2">
        <v>-77.296012878418</v>
      </c>
      <c r="AJ45" s="2">
        <v>0.00144300167448819</v>
      </c>
      <c r="AK45" s="2">
        <v>23.1116142272949</v>
      </c>
      <c r="AL45" s="2">
        <v>340.604858398438</v>
      </c>
      <c r="AM45" s="2">
        <v>340.605194091797</v>
      </c>
      <c r="AN45" s="2">
        <v>-0.000335693359375</v>
      </c>
      <c r="AO45" s="2">
        <v>-2439.75146484375</v>
      </c>
      <c r="AP45" s="2">
        <v>-18131.58984375</v>
      </c>
      <c r="AQ45" s="2">
        <v>15914.474609375</v>
      </c>
      <c r="AR45" s="2">
        <v>-9122.5634765625</v>
      </c>
      <c r="AS45" s="2">
        <v>20374.103515625</v>
      </c>
      <c r="AT45" s="2">
        <v>3769.779296875</v>
      </c>
      <c r="AU45" s="1"/>
    </row>
    <row r="46" spans="1:47">
      <c r="A46" s="9" t="s">
        <v>4</v>
      </c>
      <c r="B46" s="2">
        <v>2021</v>
      </c>
      <c r="C46" s="2">
        <v>15685.05</v>
      </c>
      <c r="D46" s="2">
        <v>8205.69</v>
      </c>
      <c r="E46" s="2">
        <v>15554.5984470301</v>
      </c>
      <c r="F46" s="2">
        <v>3152.5478</v>
      </c>
      <c r="G46" s="2">
        <v>5224.5691</v>
      </c>
      <c r="H46" s="2">
        <v>1373</v>
      </c>
      <c r="I46" s="2">
        <v>1.89558684825897</v>
      </c>
      <c r="J46" s="2">
        <v>2.60287570953369</v>
      </c>
      <c r="K46" s="2">
        <v>0.603408217430115</v>
      </c>
      <c r="L46" s="2">
        <v>0.333092272281647</v>
      </c>
      <c r="M46" s="2">
        <v>11.4239253997803</v>
      </c>
      <c r="N46" s="2">
        <v>1373</v>
      </c>
      <c r="O46" s="2">
        <v>15554.59765625</v>
      </c>
      <c r="P46" s="2">
        <v>0.00079078006092459</v>
      </c>
      <c r="Q46" s="9" t="s">
        <v>4</v>
      </c>
      <c r="R46" s="2">
        <v>16187.2529296875</v>
      </c>
      <c r="S46" s="2">
        <v>1.99729204177856</v>
      </c>
      <c r="T46" s="2">
        <v>2.57178664207458</v>
      </c>
      <c r="U46" s="2">
        <v>0.752447962760925</v>
      </c>
      <c r="V46" s="2">
        <v>0.298981517553329</v>
      </c>
      <c r="W46" s="2">
        <v>10.0994882583618</v>
      </c>
      <c r="X46" s="2">
        <v>1387</v>
      </c>
      <c r="Y46" s="2">
        <v>15868.82421875</v>
      </c>
      <c r="Z46" s="2">
        <v>-0.0522638112306595</v>
      </c>
      <c r="AA46" s="2">
        <v>-829.365234375</v>
      </c>
      <c r="AB46" s="2">
        <v>0.0120160272344947</v>
      </c>
      <c r="AC46" s="2">
        <v>190.680221557617</v>
      </c>
      <c r="AD46" s="2">
        <v>-0.220737889409065</v>
      </c>
      <c r="AE46" s="2">
        <v>-3502.85083007813</v>
      </c>
      <c r="AF46" s="2">
        <v>0.108037784695625</v>
      </c>
      <c r="AG46" s="2">
        <v>1714.4326171875</v>
      </c>
      <c r="AH46" s="2">
        <v>0.123225122690201</v>
      </c>
      <c r="AI46" s="2">
        <v>1955.43786621094</v>
      </c>
      <c r="AJ46" s="2">
        <v>-0.0101450141519308</v>
      </c>
      <c r="AK46" s="2">
        <v>-160.989440917969</v>
      </c>
      <c r="AL46" s="2">
        <v>-632.654602050781</v>
      </c>
      <c r="AM46" s="2">
        <v>-632.654602050781</v>
      </c>
      <c r="AN46" s="2">
        <v>0</v>
      </c>
      <c r="AO46" s="2">
        <v>-3269.11669921875</v>
      </c>
      <c r="AP46" s="2">
        <v>-17940.91015625</v>
      </c>
      <c r="AQ46" s="2">
        <v>12411.6240234375</v>
      </c>
      <c r="AR46" s="2">
        <v>-7408.130859375</v>
      </c>
      <c r="AS46" s="2">
        <v>22329.541015625</v>
      </c>
      <c r="AT46" s="2">
        <v>3608.78979492188</v>
      </c>
      <c r="AU46" s="1"/>
    </row>
    <row r="47" s="5" customFormat="1" spans="1:47">
      <c r="A47" s="7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>
        <f>O46-O25</f>
        <v>9731.796875</v>
      </c>
      <c r="P47" s="8"/>
      <c r="Q47" s="7"/>
      <c r="R47" s="8"/>
      <c r="S47" s="8"/>
      <c r="T47" s="8"/>
      <c r="U47" s="8"/>
      <c r="V47" s="8"/>
      <c r="W47" s="8"/>
      <c r="X47" s="8"/>
      <c r="Y47" s="8"/>
      <c r="Z47" s="8" t="s">
        <v>61</v>
      </c>
      <c r="AA47" s="8">
        <f>SUM(AA26:AA46)</f>
        <v>-3269.11673069</v>
      </c>
      <c r="AB47" s="12">
        <f>AA47/O47*100%</f>
        <v>-0.335921184204741</v>
      </c>
      <c r="AC47" s="8">
        <f t="shared" ref="AC47:AM47" si="1">SUM(AC26:AC46)</f>
        <v>-17940.9104003906</v>
      </c>
      <c r="AD47" s="12">
        <f>AC47/O47</f>
        <v>-1.84353523104032</v>
      </c>
      <c r="AE47" s="8">
        <f t="shared" si="1"/>
        <v>12411.6241073608</v>
      </c>
      <c r="AF47" s="12">
        <f>AE47/O47</f>
        <v>1.27536818398307</v>
      </c>
      <c r="AG47" s="8">
        <f t="shared" si="1"/>
        <v>-7408.13080978394</v>
      </c>
      <c r="AH47" s="12">
        <f>AG47/O47</f>
        <v>-0.761229493888705</v>
      </c>
      <c r="AI47" s="8">
        <f t="shared" si="1"/>
        <v>22329.5414352417</v>
      </c>
      <c r="AJ47" s="12">
        <f>AI47/O47</f>
        <v>2.29449316730028</v>
      </c>
      <c r="AK47" s="8">
        <f t="shared" si="1"/>
        <v>3608.7897644043</v>
      </c>
      <c r="AL47" s="12">
        <f>AK47/O47</f>
        <v>0.370824608318214</v>
      </c>
      <c r="AM47" s="8">
        <f t="shared" si="1"/>
        <v>9731.79739379883</v>
      </c>
      <c r="AN47" s="8"/>
      <c r="AO47" s="8"/>
      <c r="AP47" s="8"/>
      <c r="AQ47" s="8"/>
      <c r="AR47" s="8"/>
      <c r="AS47" s="8"/>
      <c r="AT47" s="8"/>
      <c r="AU47" s="7"/>
    </row>
    <row r="48" spans="1:47">
      <c r="A48" s="9" t="s">
        <v>5</v>
      </c>
      <c r="B48" s="2">
        <v>2000</v>
      </c>
      <c r="C48" s="2">
        <v>4628.2</v>
      </c>
      <c r="D48" s="2">
        <v>11195.71</v>
      </c>
      <c r="E48" s="2">
        <v>23729.9797185965</v>
      </c>
      <c r="F48" s="2">
        <v>415.5374</v>
      </c>
      <c r="G48" s="2">
        <v>2246.73</v>
      </c>
      <c r="H48" s="2">
        <v>6674</v>
      </c>
      <c r="I48" s="2">
        <v>2.11956000328064</v>
      </c>
      <c r="J48" s="2">
        <v>26.9427261352539</v>
      </c>
      <c r="K48" s="2">
        <v>0.184952080249786</v>
      </c>
      <c r="L48" s="2">
        <v>0.485443592071533</v>
      </c>
      <c r="M48" s="2">
        <v>0.693467199802399</v>
      </c>
      <c r="N48" s="2">
        <v>6674</v>
      </c>
      <c r="O48" s="2">
        <v>23729.98046875</v>
      </c>
      <c r="P48" s="2">
        <v>-0.000750153500121087</v>
      </c>
      <c r="Q48" s="9" t="s">
        <v>5</v>
      </c>
      <c r="R48" s="2"/>
      <c r="S48" s="2"/>
      <c r="T48" s="2"/>
      <c r="U48" s="2"/>
      <c r="V48" s="2"/>
      <c r="W48" s="2"/>
      <c r="X48" s="2"/>
      <c r="Y48" s="2">
        <v>0</v>
      </c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>
        <v>0</v>
      </c>
      <c r="AN48" s="2"/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1"/>
    </row>
    <row r="49" spans="1:47">
      <c r="A49" s="9" t="s">
        <v>5</v>
      </c>
      <c r="B49" s="2">
        <v>2001</v>
      </c>
      <c r="C49" s="2">
        <v>5062.9</v>
      </c>
      <c r="D49" s="2">
        <v>12114.29</v>
      </c>
      <c r="E49" s="2">
        <v>25148.8462544973</v>
      </c>
      <c r="F49" s="2">
        <v>514.1754</v>
      </c>
      <c r="G49" s="2">
        <v>2439.56</v>
      </c>
      <c r="H49" s="2">
        <v>6699</v>
      </c>
      <c r="I49" s="2">
        <v>2.0759654045105</v>
      </c>
      <c r="J49" s="2">
        <v>23.5606174468994</v>
      </c>
      <c r="K49" s="2">
        <v>0.21076563000679</v>
      </c>
      <c r="L49" s="2">
        <v>0.481850326061249</v>
      </c>
      <c r="M49" s="2">
        <v>0.755769491195679</v>
      </c>
      <c r="N49" s="2">
        <v>6699</v>
      </c>
      <c r="O49" s="2">
        <v>25148.845703125</v>
      </c>
      <c r="P49" s="2">
        <v>0.000551372300833464</v>
      </c>
      <c r="Q49" s="9" t="s">
        <v>5</v>
      </c>
      <c r="R49" s="2">
        <v>23729.98046875</v>
      </c>
      <c r="S49" s="2">
        <v>2.11956000328064</v>
      </c>
      <c r="T49" s="2">
        <v>26.9427261352539</v>
      </c>
      <c r="U49" s="2">
        <v>0.184952080249786</v>
      </c>
      <c r="V49" s="2">
        <v>0.485443592071533</v>
      </c>
      <c r="W49" s="2">
        <v>0.693467199802399</v>
      </c>
      <c r="X49" s="2">
        <v>6674</v>
      </c>
      <c r="Y49" s="2">
        <v>24432.546875</v>
      </c>
      <c r="Z49" s="2">
        <v>-0.020782221108675</v>
      </c>
      <c r="AA49" s="2">
        <v>-507.762603759766</v>
      </c>
      <c r="AB49" s="2">
        <v>-0.13413679599762</v>
      </c>
      <c r="AC49" s="2">
        <v>-3277.30346679688</v>
      </c>
      <c r="AD49" s="2">
        <v>0.130649998784065</v>
      </c>
      <c r="AE49" s="2">
        <v>3192.1123046875</v>
      </c>
      <c r="AF49" s="2">
        <v>-0.00742955692112446</v>
      </c>
      <c r="AG49" s="2">
        <v>-181.522994995117</v>
      </c>
      <c r="AH49" s="2">
        <v>0.0860324800014496</v>
      </c>
      <c r="AI49" s="2">
        <v>2101.99267578125</v>
      </c>
      <c r="AJ49" s="2">
        <v>0.00373888108879328</v>
      </c>
      <c r="AK49" s="2">
        <v>91.3503875732422</v>
      </c>
      <c r="AL49" s="2">
        <v>1418.86657714844</v>
      </c>
      <c r="AM49" s="2">
        <v>1418.8662109375</v>
      </c>
      <c r="AN49" s="2">
        <v>0.0003662109375</v>
      </c>
      <c r="AO49" s="2">
        <v>-507.762603759766</v>
      </c>
      <c r="AP49" s="2">
        <v>-3277.30346679688</v>
      </c>
      <c r="AQ49" s="2">
        <v>3192.1123046875</v>
      </c>
      <c r="AR49" s="2">
        <v>-181.522994995117</v>
      </c>
      <c r="AS49" s="2">
        <v>2101.99267578125</v>
      </c>
      <c r="AT49" s="2">
        <v>91.3503875732422</v>
      </c>
      <c r="AU49" s="1"/>
    </row>
    <row r="50" spans="1:47">
      <c r="A50" s="9" t="s">
        <v>5</v>
      </c>
      <c r="B50" s="2">
        <v>2002</v>
      </c>
      <c r="C50" s="2">
        <v>5518.9</v>
      </c>
      <c r="D50" s="2">
        <v>13404.53</v>
      </c>
      <c r="E50" s="2">
        <v>28444.7224678763</v>
      </c>
      <c r="F50" s="2">
        <v>576.5891</v>
      </c>
      <c r="G50" s="2">
        <v>2695.69</v>
      </c>
      <c r="H50" s="2">
        <v>6735</v>
      </c>
      <c r="I50" s="2">
        <v>2.12202310562134</v>
      </c>
      <c r="J50" s="2">
        <v>23.2479763031006</v>
      </c>
      <c r="K50" s="2">
        <v>0.213892951607704</v>
      </c>
      <c r="L50" s="2">
        <v>0.488446980714798</v>
      </c>
      <c r="M50" s="2">
        <v>0.819435775279999</v>
      </c>
      <c r="N50" s="2">
        <v>6735</v>
      </c>
      <c r="O50" s="2">
        <v>28444.720703125</v>
      </c>
      <c r="P50" s="2">
        <v>0.00176475127227604</v>
      </c>
      <c r="Q50" s="9" t="s">
        <v>5</v>
      </c>
      <c r="R50" s="2">
        <v>25148.845703125</v>
      </c>
      <c r="S50" s="2">
        <v>2.0759654045105</v>
      </c>
      <c r="T50" s="2">
        <v>23.5606174468994</v>
      </c>
      <c r="U50" s="2">
        <v>0.21076563000679</v>
      </c>
      <c r="V50" s="2">
        <v>0.481850326061249</v>
      </c>
      <c r="W50" s="2">
        <v>0.755769491195679</v>
      </c>
      <c r="X50" s="2">
        <v>6699</v>
      </c>
      <c r="Y50" s="2">
        <v>26762.96875</v>
      </c>
      <c r="Z50" s="2">
        <v>0.0219436287879944</v>
      </c>
      <c r="AA50" s="2">
        <v>587.276672363281</v>
      </c>
      <c r="AB50" s="2">
        <v>-0.0133584784343839</v>
      </c>
      <c r="AC50" s="2">
        <v>-357.512542724609</v>
      </c>
      <c r="AD50" s="2">
        <v>0.0147289056330919</v>
      </c>
      <c r="AE50" s="2">
        <v>394.189239501953</v>
      </c>
      <c r="AF50" s="2">
        <v>0.0135973915457726</v>
      </c>
      <c r="AG50" s="2">
        <v>363.906555175781</v>
      </c>
      <c r="AH50" s="2">
        <v>0.0808795988559723</v>
      </c>
      <c r="AI50" s="2">
        <v>2164.578125</v>
      </c>
      <c r="AJ50" s="2">
        <v>0.00535954814404249</v>
      </c>
      <c r="AK50" s="2">
        <v>143.437423706055</v>
      </c>
      <c r="AL50" s="2">
        <v>3295.87622070313</v>
      </c>
      <c r="AM50" s="2">
        <v>3295.87548828125</v>
      </c>
      <c r="AN50" s="2">
        <v>0.000732421875</v>
      </c>
      <c r="AO50" s="2">
        <v>79.5140686035156</v>
      </c>
      <c r="AP50" s="2">
        <v>-3634.81591796875</v>
      </c>
      <c r="AQ50" s="2">
        <v>3586.30151367188</v>
      </c>
      <c r="AR50" s="2">
        <v>182.383560180664</v>
      </c>
      <c r="AS50" s="2">
        <v>4266.57080078125</v>
      </c>
      <c r="AT50" s="2">
        <v>234.787811279297</v>
      </c>
      <c r="AU50" s="1"/>
    </row>
    <row r="51" spans="1:47">
      <c r="A51" s="9" t="s">
        <v>5</v>
      </c>
      <c r="B51" s="2">
        <v>2003</v>
      </c>
      <c r="C51" s="2">
        <v>6333.6</v>
      </c>
      <c r="D51" s="2">
        <v>15297.89</v>
      </c>
      <c r="E51" s="2">
        <v>30879.2393878135</v>
      </c>
      <c r="F51" s="2">
        <v>646.7439</v>
      </c>
      <c r="G51" s="2">
        <v>3212.96</v>
      </c>
      <c r="H51" s="2">
        <v>6769</v>
      </c>
      <c r="I51" s="2">
        <v>2.01852941513062</v>
      </c>
      <c r="J51" s="2">
        <v>23.6537055969238</v>
      </c>
      <c r="K51" s="2">
        <v>0.201292231678963</v>
      </c>
      <c r="L51" s="2">
        <v>0.507288098335266</v>
      </c>
      <c r="M51" s="2">
        <v>0.935677349567413</v>
      </c>
      <c r="N51" s="2">
        <v>6769</v>
      </c>
      <c r="O51" s="2">
        <v>30879.23828125</v>
      </c>
      <c r="P51" s="2">
        <v>0.00110656348988414</v>
      </c>
      <c r="Q51" s="9" t="s">
        <v>5</v>
      </c>
      <c r="R51" s="2">
        <v>28444.72265625</v>
      </c>
      <c r="S51" s="2">
        <v>2.12202310562134</v>
      </c>
      <c r="T51" s="2">
        <v>23.2479763031006</v>
      </c>
      <c r="U51" s="2">
        <v>0.213892951607704</v>
      </c>
      <c r="V51" s="2">
        <v>0.488446980714798</v>
      </c>
      <c r="W51" s="2">
        <v>0.819435775279999</v>
      </c>
      <c r="X51" s="2">
        <v>6735</v>
      </c>
      <c r="Y51" s="2">
        <v>29645.322265625</v>
      </c>
      <c r="Z51" s="2">
        <v>-0.0500006936490536</v>
      </c>
      <c r="AA51" s="2">
        <v>-1482.28662109375</v>
      </c>
      <c r="AB51" s="2">
        <v>0.0173016991466284</v>
      </c>
      <c r="AC51" s="2">
        <v>512.914428710938</v>
      </c>
      <c r="AD51" s="2">
        <v>-0.0607179217040539</v>
      </c>
      <c r="AE51" s="2">
        <v>-1800.00231933594</v>
      </c>
      <c r="AF51" s="2">
        <v>0.0378481522202492</v>
      </c>
      <c r="AG51" s="2">
        <v>1122.02062988281</v>
      </c>
      <c r="AH51" s="2">
        <v>0.132654681801796</v>
      </c>
      <c r="AI51" s="2">
        <v>3932.5908203125</v>
      </c>
      <c r="AJ51" s="2">
        <v>0.00503555545583367</v>
      </c>
      <c r="AK51" s="2">
        <v>149.280670166016</v>
      </c>
      <c r="AL51" s="2">
        <v>2434.51684570313</v>
      </c>
      <c r="AM51" s="2">
        <v>2434.517578125</v>
      </c>
      <c r="AN51" s="2">
        <v>-0.000732421875</v>
      </c>
      <c r="AO51" s="2">
        <v>-1402.77258300781</v>
      </c>
      <c r="AP51" s="2">
        <v>-3121.90161132813</v>
      </c>
      <c r="AQ51" s="2">
        <v>1786.29919433594</v>
      </c>
      <c r="AR51" s="2">
        <v>1304.40417480469</v>
      </c>
      <c r="AS51" s="2">
        <v>8199.162109375</v>
      </c>
      <c r="AT51" s="2">
        <v>384.068481445313</v>
      </c>
      <c r="AU51" s="1"/>
    </row>
    <row r="52" spans="1:47">
      <c r="A52" s="9" t="s">
        <v>5</v>
      </c>
      <c r="B52" s="2">
        <v>2004</v>
      </c>
      <c r="C52" s="2">
        <v>7588.6</v>
      </c>
      <c r="D52" s="2">
        <v>17347.79</v>
      </c>
      <c r="E52" s="2">
        <v>37420.8385338134</v>
      </c>
      <c r="F52" s="2">
        <v>785.5591</v>
      </c>
      <c r="G52" s="2">
        <v>4086.43</v>
      </c>
      <c r="H52" s="2">
        <v>6809</v>
      </c>
      <c r="I52" s="2">
        <v>2.15709543228149</v>
      </c>
      <c r="J52" s="2">
        <v>22.083366394043</v>
      </c>
      <c r="K52" s="2">
        <v>0.192236036062241</v>
      </c>
      <c r="L52" s="2">
        <v>0.538495898246765</v>
      </c>
      <c r="M52" s="2">
        <v>1.11449551582336</v>
      </c>
      <c r="N52" s="2">
        <v>6809</v>
      </c>
      <c r="O52" s="2">
        <v>37420.8359375</v>
      </c>
      <c r="P52" s="2">
        <v>0.00259631336666644</v>
      </c>
      <c r="Q52" s="9" t="s">
        <v>5</v>
      </c>
      <c r="R52" s="2">
        <v>30879.240234375</v>
      </c>
      <c r="S52" s="2">
        <v>2.01852941513062</v>
      </c>
      <c r="T52" s="2">
        <v>23.6537055969238</v>
      </c>
      <c r="U52" s="2">
        <v>0.201292231678963</v>
      </c>
      <c r="V52" s="2">
        <v>0.507288098335266</v>
      </c>
      <c r="W52" s="2">
        <v>0.935677349567413</v>
      </c>
      <c r="X52" s="2">
        <v>6769</v>
      </c>
      <c r="Y52" s="2">
        <v>34045.359375</v>
      </c>
      <c r="Z52" s="2">
        <v>0.0663933753967285</v>
      </c>
      <c r="AA52" s="2">
        <v>2260.38623046875</v>
      </c>
      <c r="AB52" s="2">
        <v>-0.0686951130628586</v>
      </c>
      <c r="AC52" s="2">
        <v>-2338.74975585938</v>
      </c>
      <c r="AD52" s="2">
        <v>-0.0460337698459625</v>
      </c>
      <c r="AE52" s="2">
        <v>-1567.23620605469</v>
      </c>
      <c r="AF52" s="2">
        <v>0.0597007945179939</v>
      </c>
      <c r="AG52" s="2">
        <v>2032.53503417969</v>
      </c>
      <c r="AH52" s="2">
        <v>0.174886420369148</v>
      </c>
      <c r="AI52" s="2">
        <v>5954.07080078125</v>
      </c>
      <c r="AJ52" s="2">
        <v>0.00589190097525716</v>
      </c>
      <c r="AK52" s="2">
        <v>200.591888427734</v>
      </c>
      <c r="AL52" s="2">
        <v>6541.59912109375</v>
      </c>
      <c r="AM52" s="2">
        <v>6541.59765625</v>
      </c>
      <c r="AN52" s="2">
        <v>0.00146484375</v>
      </c>
      <c r="AO52" s="2">
        <v>857.613647460938</v>
      </c>
      <c r="AP52" s="2">
        <v>-5460.6513671875</v>
      </c>
      <c r="AQ52" s="2">
        <v>219.063018798828</v>
      </c>
      <c r="AR52" s="2">
        <v>3336.93920898438</v>
      </c>
      <c r="AS52" s="2">
        <v>14153.232421875</v>
      </c>
      <c r="AT52" s="2">
        <v>584.660400390625</v>
      </c>
      <c r="AU52" s="1"/>
    </row>
    <row r="53" spans="1:47">
      <c r="A53" s="9" t="s">
        <v>5</v>
      </c>
      <c r="B53" s="2">
        <v>2005</v>
      </c>
      <c r="C53" s="2">
        <v>8773.4</v>
      </c>
      <c r="D53" s="2">
        <v>19835.99</v>
      </c>
      <c r="E53" s="2">
        <v>45913.1591249521</v>
      </c>
      <c r="F53" s="2">
        <v>979.1635</v>
      </c>
      <c r="G53" s="2">
        <v>4665.21</v>
      </c>
      <c r="H53" s="2">
        <v>6851</v>
      </c>
      <c r="I53" s="2">
        <v>2.3146390914917</v>
      </c>
      <c r="J53" s="2">
        <v>20.2580986022949</v>
      </c>
      <c r="K53" s="2">
        <v>0.209886267781258</v>
      </c>
      <c r="L53" s="2">
        <v>0.531744837760925</v>
      </c>
      <c r="M53" s="2">
        <v>1.28060138225555</v>
      </c>
      <c r="N53" s="2">
        <v>6851</v>
      </c>
      <c r="O53" s="2">
        <v>45913.1640625</v>
      </c>
      <c r="P53" s="2">
        <v>-0.00493754772469401</v>
      </c>
      <c r="Q53" s="9" t="s">
        <v>5</v>
      </c>
      <c r="R53" s="2">
        <v>37420.83984375</v>
      </c>
      <c r="S53" s="2">
        <v>2.15709543228149</v>
      </c>
      <c r="T53" s="2">
        <v>22.083366394043</v>
      </c>
      <c r="U53" s="2">
        <v>0.192236036062241</v>
      </c>
      <c r="V53" s="2">
        <v>0.538495898246765</v>
      </c>
      <c r="W53" s="2">
        <v>1.11449551582336</v>
      </c>
      <c r="X53" s="2">
        <v>6809</v>
      </c>
      <c r="Y53" s="2">
        <v>41522.359375</v>
      </c>
      <c r="Z53" s="2">
        <v>0.0704911649227142</v>
      </c>
      <c r="AA53" s="2">
        <v>2926.95947265625</v>
      </c>
      <c r="AB53" s="2">
        <v>-0.0862700268626213</v>
      </c>
      <c r="AC53" s="2">
        <v>-3582.13500976563</v>
      </c>
      <c r="AD53" s="2">
        <v>0.0878418311476707</v>
      </c>
      <c r="AE53" s="2">
        <v>3647.40014648438</v>
      </c>
      <c r="AF53" s="2">
        <v>-0.0126161333173513</v>
      </c>
      <c r="AG53" s="2">
        <v>-523.851623535156</v>
      </c>
      <c r="AH53" s="2">
        <v>0.138927951455116</v>
      </c>
      <c r="AI53" s="2">
        <v>5768.6162109375</v>
      </c>
      <c r="AJ53" s="2">
        <v>0.00614936044439673</v>
      </c>
      <c r="AK53" s="2">
        <v>255.335952758789</v>
      </c>
      <c r="AL53" s="2">
        <v>8492.3203125</v>
      </c>
      <c r="AM53" s="2">
        <v>8492.3251953125</v>
      </c>
      <c r="AN53" s="2">
        <v>-0.0048828125</v>
      </c>
      <c r="AO53" s="2">
        <v>3784.5732421875</v>
      </c>
      <c r="AP53" s="2">
        <v>-9042.7861328125</v>
      </c>
      <c r="AQ53" s="2">
        <v>3866.46313476563</v>
      </c>
      <c r="AR53" s="2">
        <v>2813.08764648438</v>
      </c>
      <c r="AS53" s="2">
        <v>19921.84765625</v>
      </c>
      <c r="AT53" s="2">
        <v>839.996337890625</v>
      </c>
      <c r="AU53" s="1"/>
    </row>
    <row r="54" spans="1:47">
      <c r="A54" s="9" t="s">
        <v>5</v>
      </c>
      <c r="B54" s="2">
        <v>2006</v>
      </c>
      <c r="C54" s="2">
        <v>10043</v>
      </c>
      <c r="D54" s="2">
        <v>21794.09</v>
      </c>
      <c r="E54" s="2">
        <v>48674.9275334782</v>
      </c>
      <c r="F54" s="2">
        <v>1180.359</v>
      </c>
      <c r="G54" s="2">
        <v>5490.54</v>
      </c>
      <c r="H54" s="2">
        <v>6898</v>
      </c>
      <c r="I54" s="2">
        <v>2.23340034484863</v>
      </c>
      <c r="J54" s="2">
        <v>18.4639511108398</v>
      </c>
      <c r="K54" s="2">
        <v>0.214980497956276</v>
      </c>
      <c r="L54" s="2">
        <v>0.546703159809113</v>
      </c>
      <c r="M54" s="2">
        <v>1.45592927932739</v>
      </c>
      <c r="N54" s="2">
        <v>6898</v>
      </c>
      <c r="O54" s="2">
        <v>48674.9296875</v>
      </c>
      <c r="P54" s="2">
        <v>-0.00215402175672352</v>
      </c>
      <c r="Q54" s="9" t="s">
        <v>5</v>
      </c>
      <c r="R54" s="2">
        <v>45913.16015625</v>
      </c>
      <c r="S54" s="2">
        <v>2.3146390914917</v>
      </c>
      <c r="T54" s="2">
        <v>20.2580986022949</v>
      </c>
      <c r="U54" s="2">
        <v>0.209886267781258</v>
      </c>
      <c r="V54" s="2">
        <v>0.531744837760925</v>
      </c>
      <c r="W54" s="2">
        <v>1.28060138225555</v>
      </c>
      <c r="X54" s="2">
        <v>6851</v>
      </c>
      <c r="Y54" s="2">
        <v>47280.6015625</v>
      </c>
      <c r="Z54" s="2">
        <v>-0.03572853282094</v>
      </c>
      <c r="AA54" s="2">
        <v>-1689.26647949219</v>
      </c>
      <c r="AB54" s="2">
        <v>-0.0927344039082527</v>
      </c>
      <c r="AC54" s="2">
        <v>-4384.53857421875</v>
      </c>
      <c r="AD54" s="2">
        <v>0.0239815153181553</v>
      </c>
      <c r="AE54" s="2">
        <v>1133.86047363281</v>
      </c>
      <c r="AF54" s="2">
        <v>0.0277422405779362</v>
      </c>
      <c r="AG54" s="2">
        <v>1311.66979980469</v>
      </c>
      <c r="AH54" s="2">
        <v>0.128314584493637</v>
      </c>
      <c r="AI54" s="2">
        <v>6066.79052734375</v>
      </c>
      <c r="AJ54" s="2">
        <v>0.00683688744902611</v>
      </c>
      <c r="AK54" s="2">
        <v>323.252136230469</v>
      </c>
      <c r="AL54" s="2">
        <v>2761.76831054688</v>
      </c>
      <c r="AM54" s="2">
        <v>2761.76782226563</v>
      </c>
      <c r="AN54" s="2">
        <v>0.00048828125</v>
      </c>
      <c r="AO54" s="2">
        <v>2095.306640625</v>
      </c>
      <c r="AP54" s="2">
        <v>-13427.3251953125</v>
      </c>
      <c r="AQ54" s="2">
        <v>5000.32373046875</v>
      </c>
      <c r="AR54" s="2">
        <v>4124.75732421875</v>
      </c>
      <c r="AS54" s="2">
        <v>25988.638671875</v>
      </c>
      <c r="AT54" s="2">
        <v>1163.24841308594</v>
      </c>
      <c r="AU54" s="1"/>
    </row>
    <row r="55" spans="1:47">
      <c r="A55" s="9" t="s">
        <v>5</v>
      </c>
      <c r="B55" s="2">
        <v>2007</v>
      </c>
      <c r="C55" s="2">
        <v>12152.9</v>
      </c>
      <c r="D55" s="2">
        <v>23585.13</v>
      </c>
      <c r="E55" s="2">
        <v>52902.5211399187</v>
      </c>
      <c r="F55" s="2">
        <v>1506.6482</v>
      </c>
      <c r="G55" s="2">
        <v>6555.24</v>
      </c>
      <c r="H55" s="2">
        <v>6943</v>
      </c>
      <c r="I55" s="2">
        <v>2.24304556846619</v>
      </c>
      <c r="J55" s="2">
        <v>15.6540393829346</v>
      </c>
      <c r="K55" s="2">
        <v>0.229838758707047</v>
      </c>
      <c r="L55" s="2">
        <v>0.539397180080414</v>
      </c>
      <c r="M55" s="2">
        <v>1.75038170814514</v>
      </c>
      <c r="N55" s="2">
        <v>6943</v>
      </c>
      <c r="O55" s="2">
        <v>52902.5234375</v>
      </c>
      <c r="P55" s="2">
        <v>-0.00229758117347956</v>
      </c>
      <c r="Q55" s="9" t="s">
        <v>5</v>
      </c>
      <c r="R55" s="2">
        <v>48674.92578125</v>
      </c>
      <c r="S55" s="2">
        <v>2.23340034484863</v>
      </c>
      <c r="T55" s="2">
        <v>18.4639511108398</v>
      </c>
      <c r="U55" s="2">
        <v>0.214980497956276</v>
      </c>
      <c r="V55" s="2">
        <v>0.546703159809113</v>
      </c>
      <c r="W55" s="2">
        <v>1.45592927932739</v>
      </c>
      <c r="X55" s="2">
        <v>6898</v>
      </c>
      <c r="Y55" s="2">
        <v>50759.38671875</v>
      </c>
      <c r="Z55" s="2">
        <v>0.00430932873860002</v>
      </c>
      <c r="AA55" s="2">
        <v>218.738876342773</v>
      </c>
      <c r="AB55" s="2">
        <v>-0.165091246366501</v>
      </c>
      <c r="AC55" s="2">
        <v>-8379.9306640625</v>
      </c>
      <c r="AD55" s="2">
        <v>0.0668306946754456</v>
      </c>
      <c r="AE55" s="2">
        <v>3392.28515625</v>
      </c>
      <c r="AF55" s="2">
        <v>-0.0134538030251861</v>
      </c>
      <c r="AG55" s="2">
        <v>-682.906799316406</v>
      </c>
      <c r="AH55" s="2">
        <v>0.184189513325691</v>
      </c>
      <c r="AI55" s="2">
        <v>9349.3466796875</v>
      </c>
      <c r="AJ55" s="2">
        <v>0.00650244345888495</v>
      </c>
      <c r="AK55" s="2">
        <v>330.060028076172</v>
      </c>
      <c r="AL55" s="2">
        <v>4227.59375</v>
      </c>
      <c r="AM55" s="2">
        <v>4227.59326171875</v>
      </c>
      <c r="AN55" s="2">
        <v>0.00048828125</v>
      </c>
      <c r="AO55" s="2">
        <v>2314.04565429688</v>
      </c>
      <c r="AP55" s="2">
        <v>-21807.255859375</v>
      </c>
      <c r="AQ55" s="2">
        <v>8392.6083984375</v>
      </c>
      <c r="AR55" s="2">
        <v>3441.8505859375</v>
      </c>
      <c r="AS55" s="2">
        <v>35337.984375</v>
      </c>
      <c r="AT55" s="2">
        <v>1493.30847167969</v>
      </c>
      <c r="AU55" s="1"/>
    </row>
    <row r="56" spans="1:47">
      <c r="A56" s="9" t="s">
        <v>5</v>
      </c>
      <c r="B56" s="2">
        <v>2008</v>
      </c>
      <c r="C56" s="2">
        <v>14200.1</v>
      </c>
      <c r="D56" s="2">
        <v>24321.87</v>
      </c>
      <c r="E56" s="2">
        <v>55443.0384715875</v>
      </c>
      <c r="F56" s="2">
        <v>1881.6696</v>
      </c>
      <c r="G56" s="2">
        <v>7967.62</v>
      </c>
      <c r="H56" s="2">
        <v>6989</v>
      </c>
      <c r="I56" s="2">
        <v>2.27955484390259</v>
      </c>
      <c r="J56" s="2">
        <v>12.9256858825684</v>
      </c>
      <c r="K56" s="2">
        <v>0.236164569854736</v>
      </c>
      <c r="L56" s="2">
        <v>0.56109607219696</v>
      </c>
      <c r="M56" s="2">
        <v>2.03177857398987</v>
      </c>
      <c r="N56" s="2">
        <v>6989</v>
      </c>
      <c r="O56" s="2">
        <v>55443.0390625</v>
      </c>
      <c r="P56" s="2">
        <v>-0.000590912532061338</v>
      </c>
      <c r="Q56" s="9" t="s">
        <v>5</v>
      </c>
      <c r="R56" s="2">
        <v>52902.51953125</v>
      </c>
      <c r="S56" s="2">
        <v>2.24304556846619</v>
      </c>
      <c r="T56" s="2">
        <v>15.6540393829346</v>
      </c>
      <c r="U56" s="2">
        <v>0.229838758707047</v>
      </c>
      <c r="V56" s="2">
        <v>0.539397180080414</v>
      </c>
      <c r="W56" s="2">
        <v>1.75038170814514</v>
      </c>
      <c r="X56" s="2">
        <v>6943</v>
      </c>
      <c r="Y56" s="2">
        <v>54162.84765625</v>
      </c>
      <c r="Z56" s="2">
        <v>0.0161456093192101</v>
      </c>
      <c r="AA56" s="2">
        <v>874.4921875</v>
      </c>
      <c r="AB56" s="2">
        <v>-0.191512510180473</v>
      </c>
      <c r="AC56" s="2">
        <v>-10372.86328125</v>
      </c>
      <c r="AD56" s="2">
        <v>0.0271508786827326</v>
      </c>
      <c r="AE56" s="2">
        <v>1470.56884765625</v>
      </c>
      <c r="AF56" s="2">
        <v>0.0394399613142014</v>
      </c>
      <c r="AG56" s="2">
        <v>2136.1806640625</v>
      </c>
      <c r="AH56" s="2">
        <v>0.149077668786049</v>
      </c>
      <c r="AI56" s="2">
        <v>8074.47119140625</v>
      </c>
      <c r="AJ56" s="2">
        <v>0.00660352688282728</v>
      </c>
      <c r="AK56" s="2">
        <v>357.665832519531</v>
      </c>
      <c r="AL56" s="2">
        <v>2540.51733398438</v>
      </c>
      <c r="AM56" s="2">
        <v>2540.51538085938</v>
      </c>
      <c r="AN56" s="2">
        <v>0.001953125</v>
      </c>
      <c r="AO56" s="2">
        <v>3188.53784179688</v>
      </c>
      <c r="AP56" s="2">
        <v>-32180.119140625</v>
      </c>
      <c r="AQ56" s="2">
        <v>9863.177734375</v>
      </c>
      <c r="AR56" s="2">
        <v>5578.03125</v>
      </c>
      <c r="AS56" s="2">
        <v>43412.45703125</v>
      </c>
      <c r="AT56" s="2">
        <v>1850.97436523437</v>
      </c>
      <c r="AU56" s="1"/>
    </row>
    <row r="57" spans="1:47">
      <c r="A57" s="9" t="s">
        <v>5</v>
      </c>
      <c r="B57" s="2">
        <v>2009</v>
      </c>
      <c r="C57" s="2">
        <v>15306.9</v>
      </c>
      <c r="D57" s="2">
        <v>25418.79</v>
      </c>
      <c r="E57" s="2">
        <v>54674.4496161794</v>
      </c>
      <c r="F57" s="2">
        <v>2347.5894</v>
      </c>
      <c r="G57" s="2">
        <v>7983.86</v>
      </c>
      <c r="H57" s="2">
        <v>7034</v>
      </c>
      <c r="I57" s="2">
        <v>2.15094614028931</v>
      </c>
      <c r="J57" s="2">
        <v>10.8276128768921</v>
      </c>
      <c r="K57" s="2">
        <v>0.294041901826859</v>
      </c>
      <c r="L57" s="2">
        <v>0.521585702896118</v>
      </c>
      <c r="M57" s="2">
        <v>2.1761302947998</v>
      </c>
      <c r="N57" s="2">
        <v>7034</v>
      </c>
      <c r="O57" s="2">
        <v>54674.44921875</v>
      </c>
      <c r="P57" s="2">
        <v>0.000397429364966229</v>
      </c>
      <c r="Q57" s="9" t="s">
        <v>5</v>
      </c>
      <c r="R57" s="2">
        <v>55443.0390625</v>
      </c>
      <c r="S57" s="2">
        <v>2.27955484390259</v>
      </c>
      <c r="T57" s="2">
        <v>12.9256858825684</v>
      </c>
      <c r="U57" s="2">
        <v>0.236164569854736</v>
      </c>
      <c r="V57" s="2">
        <v>0.56109607219696</v>
      </c>
      <c r="W57" s="2">
        <v>2.03177857398987</v>
      </c>
      <c r="X57" s="2">
        <v>6989</v>
      </c>
      <c r="Y57" s="2">
        <v>55057.8515625</v>
      </c>
      <c r="Z57" s="2">
        <v>-0.0580723695456982</v>
      </c>
      <c r="AA57" s="2">
        <v>-3197.33984375</v>
      </c>
      <c r="AB57" s="2">
        <v>-0.177116870880127</v>
      </c>
      <c r="AC57" s="2">
        <v>-9751.6748046875</v>
      </c>
      <c r="AD57" s="2">
        <v>0.219193384051323</v>
      </c>
      <c r="AE57" s="2">
        <v>12068.31640625</v>
      </c>
      <c r="AF57" s="2">
        <v>-0.0730185434222221</v>
      </c>
      <c r="AG57" s="2">
        <v>-4020.244140625</v>
      </c>
      <c r="AH57" s="2">
        <v>0.0686366483569145</v>
      </c>
      <c r="AI57" s="2">
        <v>3778.986328125</v>
      </c>
      <c r="AJ57" s="2">
        <v>0.00641804933547974</v>
      </c>
      <c r="AK57" s="2">
        <v>353.364013671875</v>
      </c>
      <c r="AL57" s="2">
        <v>-768.5888671875</v>
      </c>
      <c r="AM57" s="2">
        <v>-768.592041015625</v>
      </c>
      <c r="AN57" s="2">
        <v>0.003173828125</v>
      </c>
      <c r="AO57" s="2">
        <v>-8.80210876464844</v>
      </c>
      <c r="AP57" s="2">
        <v>-41931.79296875</v>
      </c>
      <c r="AQ57" s="2">
        <v>21931.494140625</v>
      </c>
      <c r="AR57" s="2">
        <v>1557.787109375</v>
      </c>
      <c r="AS57" s="2">
        <v>47191.4453125</v>
      </c>
      <c r="AT57" s="2">
        <v>2204.33837890625</v>
      </c>
      <c r="AU57" s="1"/>
    </row>
    <row r="58" spans="1:47">
      <c r="A58" s="9" t="s">
        <v>5</v>
      </c>
      <c r="B58" s="2">
        <v>2010</v>
      </c>
      <c r="C58" s="2">
        <v>18003.6</v>
      </c>
      <c r="D58" s="2">
        <v>26201.41</v>
      </c>
      <c r="E58" s="2">
        <v>68178.6154484037</v>
      </c>
      <c r="F58" s="2">
        <v>2820.2439</v>
      </c>
      <c r="G58" s="2">
        <v>9554.03</v>
      </c>
      <c r="H58" s="2">
        <v>7194</v>
      </c>
      <c r="I58" s="2">
        <v>2.60209727287292</v>
      </c>
      <c r="J58" s="2">
        <v>9.29047679901123</v>
      </c>
      <c r="K58" s="2">
        <v>0.295188933610916</v>
      </c>
      <c r="L58" s="2">
        <v>0.530673325061798</v>
      </c>
      <c r="M58" s="2">
        <v>2.50258541107178</v>
      </c>
      <c r="N58" s="2">
        <v>7194</v>
      </c>
      <c r="O58" s="2">
        <v>68178.6171875</v>
      </c>
      <c r="P58" s="2">
        <v>-0.00173909624572843</v>
      </c>
      <c r="Q58" s="9" t="s">
        <v>5</v>
      </c>
      <c r="R58" s="2">
        <v>54674.44921875</v>
      </c>
      <c r="S58" s="2">
        <v>2.15094614028931</v>
      </c>
      <c r="T58" s="2">
        <v>10.8276128768921</v>
      </c>
      <c r="U58" s="2">
        <v>0.294041901826859</v>
      </c>
      <c r="V58" s="2">
        <v>0.521585702896118</v>
      </c>
      <c r="W58" s="2">
        <v>2.1761302947998</v>
      </c>
      <c r="X58" s="2">
        <v>7034</v>
      </c>
      <c r="Y58" s="2">
        <v>61178.33203125</v>
      </c>
      <c r="Z58" s="2">
        <v>0.190409958362579</v>
      </c>
      <c r="AA58" s="2">
        <v>11648.9638671875</v>
      </c>
      <c r="AB58" s="2">
        <v>-0.15310974419117</v>
      </c>
      <c r="AC58" s="2">
        <v>-9366.9990234375</v>
      </c>
      <c r="AD58" s="2">
        <v>0.00389332394115627</v>
      </c>
      <c r="AE58" s="2">
        <v>238.187057495117</v>
      </c>
      <c r="AF58" s="2">
        <v>0.0172730255872011</v>
      </c>
      <c r="AG58" s="2">
        <v>1056.73486328125</v>
      </c>
      <c r="AH58" s="2">
        <v>0.139776155352592</v>
      </c>
      <c r="AI58" s="2">
        <v>8551.2724609375</v>
      </c>
      <c r="AJ58" s="2">
        <v>0.0224918108433485</v>
      </c>
      <c r="AK58" s="2">
        <v>1376.01147460937</v>
      </c>
      <c r="AL58" s="2">
        <v>13504.166015625</v>
      </c>
      <c r="AM58" s="2">
        <v>13504.1708984375</v>
      </c>
      <c r="AN58" s="2">
        <v>-0.0048828125</v>
      </c>
      <c r="AO58" s="2">
        <v>11640.162109375</v>
      </c>
      <c r="AP58" s="2">
        <v>-51298.79296875</v>
      </c>
      <c r="AQ58" s="2">
        <v>22169.681640625</v>
      </c>
      <c r="AR58" s="2">
        <v>2614.52197265625</v>
      </c>
      <c r="AS58" s="2">
        <v>55742.71484375</v>
      </c>
      <c r="AT58" s="2">
        <v>3580.34985351563</v>
      </c>
      <c r="AU58" s="1"/>
    </row>
    <row r="59" spans="1:47">
      <c r="A59" s="9" t="s">
        <v>5</v>
      </c>
      <c r="B59" s="2">
        <v>2011</v>
      </c>
      <c r="C59" s="2">
        <v>21384.7</v>
      </c>
      <c r="D59" s="2">
        <v>28075.03</v>
      </c>
      <c r="E59" s="2">
        <v>71846.6726035207</v>
      </c>
      <c r="F59" s="2">
        <v>3537.39</v>
      </c>
      <c r="G59" s="2">
        <v>11770.38</v>
      </c>
      <c r="H59" s="2">
        <v>7232</v>
      </c>
      <c r="I59" s="2">
        <v>2.55909514427185</v>
      </c>
      <c r="J59" s="2">
        <v>7.9366512298584</v>
      </c>
      <c r="K59" s="2">
        <v>0.300533205270767</v>
      </c>
      <c r="L59" s="2">
        <v>0.550411283969879</v>
      </c>
      <c r="M59" s="2">
        <v>2.95695519447327</v>
      </c>
      <c r="N59" s="2">
        <v>7232</v>
      </c>
      <c r="O59" s="2">
        <v>71846.6796875</v>
      </c>
      <c r="P59" s="2">
        <v>-0.00708397943526506</v>
      </c>
      <c r="Q59" s="9" t="s">
        <v>5</v>
      </c>
      <c r="R59" s="2">
        <v>68178.6171875</v>
      </c>
      <c r="S59" s="2">
        <v>2.60209727287292</v>
      </c>
      <c r="T59" s="2">
        <v>9.29047679901123</v>
      </c>
      <c r="U59" s="2">
        <v>0.295188933610916</v>
      </c>
      <c r="V59" s="2">
        <v>0.530673325061798</v>
      </c>
      <c r="W59" s="2">
        <v>2.50258541107178</v>
      </c>
      <c r="X59" s="2">
        <v>7194</v>
      </c>
      <c r="Y59" s="2">
        <v>69996.625</v>
      </c>
      <c r="Z59" s="2">
        <v>-0.0166640263050795</v>
      </c>
      <c r="AA59" s="2">
        <v>-1166.42565917969</v>
      </c>
      <c r="AB59" s="2">
        <v>-0.157498449087143</v>
      </c>
      <c r="AC59" s="2">
        <v>-11024.3603515625</v>
      </c>
      <c r="AD59" s="2">
        <v>0.0179426427930593</v>
      </c>
      <c r="AE59" s="2">
        <v>1255.92443847656</v>
      </c>
      <c r="AF59" s="2">
        <v>0.0365191623568535</v>
      </c>
      <c r="AG59" s="2">
        <v>2556.21801757813</v>
      </c>
      <c r="AH59" s="2">
        <v>0.166835725307465</v>
      </c>
      <c r="AI59" s="2">
        <v>11677.9375</v>
      </c>
      <c r="AJ59" s="2">
        <v>0.0052682776004076</v>
      </c>
      <c r="AK59" s="2">
        <v>368.761657714844</v>
      </c>
      <c r="AL59" s="2">
        <v>3668.05712890625</v>
      </c>
      <c r="AM59" s="2">
        <v>3668.0556640625</v>
      </c>
      <c r="AN59" s="2">
        <v>0.00146484375</v>
      </c>
      <c r="AO59" s="2">
        <v>10473.736328125</v>
      </c>
      <c r="AP59" s="2">
        <v>-62323.15234375</v>
      </c>
      <c r="AQ59" s="2">
        <v>23425.60546875</v>
      </c>
      <c r="AR59" s="2">
        <v>5170.740234375</v>
      </c>
      <c r="AS59" s="2">
        <v>67420.65625</v>
      </c>
      <c r="AT59" s="2">
        <v>3949.11157226563</v>
      </c>
      <c r="AU59" s="1"/>
    </row>
    <row r="60" spans="1:47">
      <c r="A60" s="9" t="s">
        <v>5</v>
      </c>
      <c r="B60" s="2">
        <v>2012</v>
      </c>
      <c r="C60" s="2">
        <v>23077.5</v>
      </c>
      <c r="D60" s="2">
        <v>28762.47</v>
      </c>
      <c r="E60" s="2">
        <v>75177.5479722808</v>
      </c>
      <c r="F60" s="2">
        <v>4079.4366</v>
      </c>
      <c r="G60" s="2">
        <v>12511.6</v>
      </c>
      <c r="H60" s="2">
        <v>7262</v>
      </c>
      <c r="I60" s="2">
        <v>2.6137375831604</v>
      </c>
      <c r="J60" s="2">
        <v>7.05059862136841</v>
      </c>
      <c r="K60" s="2">
        <v>0.326052337884903</v>
      </c>
      <c r="L60" s="2">
        <v>0.542155802249908</v>
      </c>
      <c r="M60" s="2">
        <v>3.17784357070923</v>
      </c>
      <c r="N60" s="2">
        <v>7262</v>
      </c>
      <c r="O60" s="2">
        <v>75177.546875</v>
      </c>
      <c r="P60" s="2">
        <v>0.0010972807649523</v>
      </c>
      <c r="Q60" s="9" t="s">
        <v>5</v>
      </c>
      <c r="R60" s="2">
        <v>71846.671875</v>
      </c>
      <c r="S60" s="2">
        <v>2.55909514427185</v>
      </c>
      <c r="T60" s="2">
        <v>7.9366512298584</v>
      </c>
      <c r="U60" s="2">
        <v>0.300533205270767</v>
      </c>
      <c r="V60" s="2">
        <v>0.550411283969879</v>
      </c>
      <c r="W60" s="2">
        <v>2.95695519447327</v>
      </c>
      <c r="X60" s="2">
        <v>7232</v>
      </c>
      <c r="Y60" s="2">
        <v>73499.53125</v>
      </c>
      <c r="Z60" s="2">
        <v>0.0211274847388268</v>
      </c>
      <c r="AA60" s="2">
        <v>1552.86022949219</v>
      </c>
      <c r="AB60" s="2">
        <v>-0.118378899991512</v>
      </c>
      <c r="AC60" s="2">
        <v>-8700.7939453125</v>
      </c>
      <c r="AD60" s="2">
        <v>0.0814996659755707</v>
      </c>
      <c r="AE60" s="2">
        <v>5990.18701171875</v>
      </c>
      <c r="AF60" s="2">
        <v>-0.0151123693212867</v>
      </c>
      <c r="AG60" s="2">
        <v>-1110.75207519531</v>
      </c>
      <c r="AH60" s="2">
        <v>0.0720427557826042</v>
      </c>
      <c r="AI60" s="2">
        <v>5295.10888671875</v>
      </c>
      <c r="AJ60" s="2">
        <v>0.00413964968174696</v>
      </c>
      <c r="AK60" s="2">
        <v>304.262298583984</v>
      </c>
      <c r="AL60" s="2">
        <v>3330.87548828125</v>
      </c>
      <c r="AM60" s="2">
        <v>3330.87255859375</v>
      </c>
      <c r="AN60" s="2">
        <v>0.0029296875</v>
      </c>
      <c r="AO60" s="2">
        <v>12026.5966796875</v>
      </c>
      <c r="AP60" s="2">
        <v>-71023.9453125</v>
      </c>
      <c r="AQ60" s="2">
        <v>29415.79296875</v>
      </c>
      <c r="AR60" s="2">
        <v>4059.98803710938</v>
      </c>
      <c r="AS60" s="2">
        <v>72715.765625</v>
      </c>
      <c r="AT60" s="2">
        <v>4253.37353515625</v>
      </c>
      <c r="AU60" s="1"/>
    </row>
    <row r="61" spans="1:47">
      <c r="A61" s="9" t="s">
        <v>5</v>
      </c>
      <c r="B61" s="2">
        <v>2013</v>
      </c>
      <c r="C61" s="2">
        <v>24259.6</v>
      </c>
      <c r="D61" s="2">
        <v>29664.38</v>
      </c>
      <c r="E61" s="2">
        <v>82311.3467710854</v>
      </c>
      <c r="F61" s="2">
        <v>4409.5849</v>
      </c>
      <c r="G61" s="2">
        <v>13194.76</v>
      </c>
      <c r="H61" s="2">
        <v>7288</v>
      </c>
      <c r="I61" s="2">
        <v>2.77475357055664</v>
      </c>
      <c r="J61" s="2">
        <v>6.72725009918213</v>
      </c>
      <c r="K61" s="2">
        <v>0.334192126989365</v>
      </c>
      <c r="L61" s="2">
        <v>0.543898522853851</v>
      </c>
      <c r="M61" s="2">
        <v>3.32870483398437</v>
      </c>
      <c r="N61" s="2">
        <v>7288</v>
      </c>
      <c r="O61" s="2">
        <v>82311.3515625</v>
      </c>
      <c r="P61" s="2">
        <v>-0.00479141483083367</v>
      </c>
      <c r="Q61" s="9" t="s">
        <v>5</v>
      </c>
      <c r="R61" s="2">
        <v>75177.546875</v>
      </c>
      <c r="S61" s="2">
        <v>2.6137375831604</v>
      </c>
      <c r="T61" s="2">
        <v>7.05059862136841</v>
      </c>
      <c r="U61" s="2">
        <v>0.326052337884903</v>
      </c>
      <c r="V61" s="2">
        <v>0.542155802249908</v>
      </c>
      <c r="W61" s="2">
        <v>3.17784357070923</v>
      </c>
      <c r="X61" s="2">
        <v>7262</v>
      </c>
      <c r="Y61" s="2">
        <v>78690.5625</v>
      </c>
      <c r="Z61" s="2">
        <v>0.0597807168960571</v>
      </c>
      <c r="AA61" s="2">
        <v>4704.17822265625</v>
      </c>
      <c r="AB61" s="2">
        <v>-0.0469460673630238</v>
      </c>
      <c r="AC61" s="2">
        <v>-3694.21240234375</v>
      </c>
      <c r="AD61" s="2">
        <v>0.0246581435203552</v>
      </c>
      <c r="AE61" s="2">
        <v>1940.36315917969</v>
      </c>
      <c r="AF61" s="2">
        <v>0.00320927239954472</v>
      </c>
      <c r="AG61" s="2">
        <v>252.539443969727</v>
      </c>
      <c r="AH61" s="2">
        <v>0.0463804453611374</v>
      </c>
      <c r="AI61" s="2">
        <v>3649.70336914063</v>
      </c>
      <c r="AJ61" s="2">
        <v>0.00357388705015182</v>
      </c>
      <c r="AK61" s="2">
        <v>281.231170654297</v>
      </c>
      <c r="AL61" s="2">
        <v>7133.798828125</v>
      </c>
      <c r="AM61" s="2">
        <v>7133.80322265625</v>
      </c>
      <c r="AN61" s="2">
        <v>-0.00439453125</v>
      </c>
      <c r="AO61" s="2">
        <v>16730.775390625</v>
      </c>
      <c r="AP61" s="2">
        <v>-74718.15625</v>
      </c>
      <c r="AQ61" s="2">
        <v>31356.15625</v>
      </c>
      <c r="AR61" s="2">
        <v>4312.52734375</v>
      </c>
      <c r="AS61" s="2">
        <v>76365.46875</v>
      </c>
      <c r="AT61" s="2">
        <v>4534.60498046875</v>
      </c>
      <c r="AU61" s="1"/>
    </row>
    <row r="62" spans="1:47">
      <c r="A62" s="9" t="s">
        <v>5</v>
      </c>
      <c r="B62" s="2">
        <v>2014</v>
      </c>
      <c r="C62" s="2">
        <v>25208.9</v>
      </c>
      <c r="D62" s="2">
        <v>29320.21</v>
      </c>
      <c r="E62" s="2">
        <v>79142.7959974341</v>
      </c>
      <c r="F62" s="2">
        <v>4677.3</v>
      </c>
      <c r="G62" s="2">
        <v>13330.66</v>
      </c>
      <c r="H62" s="2">
        <v>7323</v>
      </c>
      <c r="I62" s="2">
        <v>2.69925737380981</v>
      </c>
      <c r="J62" s="2">
        <v>6.2686185836792</v>
      </c>
      <c r="K62" s="2">
        <v>0.350867837667465</v>
      </c>
      <c r="L62" s="2">
        <v>0.528807699680328</v>
      </c>
      <c r="M62" s="2">
        <v>3.44242787361145</v>
      </c>
      <c r="N62" s="2">
        <v>7323</v>
      </c>
      <c r="O62" s="2">
        <v>79142.7890625</v>
      </c>
      <c r="P62" s="2">
        <v>0.0069349342957139</v>
      </c>
      <c r="Q62" s="9" t="s">
        <v>5</v>
      </c>
      <c r="R62" s="2">
        <v>82311.34375</v>
      </c>
      <c r="S62" s="2">
        <v>2.77475357055664</v>
      </c>
      <c r="T62" s="2">
        <v>6.72725009918213</v>
      </c>
      <c r="U62" s="2">
        <v>0.334192126989365</v>
      </c>
      <c r="V62" s="2">
        <v>0.543898522853851</v>
      </c>
      <c r="W62" s="2">
        <v>3.32870483398437</v>
      </c>
      <c r="X62" s="2">
        <v>7288</v>
      </c>
      <c r="Y62" s="2">
        <v>80716.703125</v>
      </c>
      <c r="Z62" s="2">
        <v>-0.0275852512568235</v>
      </c>
      <c r="AA62" s="2">
        <v>-2226.59057617188</v>
      </c>
      <c r="AB62" s="2">
        <v>-0.070610448718071</v>
      </c>
      <c r="AC62" s="2">
        <v>-5699.4423828125</v>
      </c>
      <c r="AD62" s="2">
        <v>0.0486935637891293</v>
      </c>
      <c r="AE62" s="2">
        <v>3930.38403320313</v>
      </c>
      <c r="AF62" s="2">
        <v>-0.0281378421932459</v>
      </c>
      <c r="AG62" s="2">
        <v>-2271.19384765625</v>
      </c>
      <c r="AH62" s="2">
        <v>0.0335937105119228</v>
      </c>
      <c r="AI62" s="2">
        <v>2711.57348632813</v>
      </c>
      <c r="AJ62" s="2">
        <v>0.00479092029854655</v>
      </c>
      <c r="AK62" s="2">
        <v>386.707305908203</v>
      </c>
      <c r="AL62" s="2">
        <v>-3168.55078125</v>
      </c>
      <c r="AM62" s="2">
        <v>-3168.56201171875</v>
      </c>
      <c r="AN62" s="2">
        <v>0.01123046875</v>
      </c>
      <c r="AO62" s="2">
        <v>14504.18359375</v>
      </c>
      <c r="AP62" s="2">
        <v>-80417.6015625</v>
      </c>
      <c r="AQ62" s="2">
        <v>35286.5390625</v>
      </c>
      <c r="AR62" s="2">
        <v>2041.33349609375</v>
      </c>
      <c r="AS62" s="2">
        <v>79077.0390625</v>
      </c>
      <c r="AT62" s="2">
        <v>4921.31201171875</v>
      </c>
      <c r="AU62" s="1"/>
    </row>
    <row r="63" spans="1:47">
      <c r="A63" s="9" t="s">
        <v>5</v>
      </c>
      <c r="B63" s="2">
        <v>2015</v>
      </c>
      <c r="C63" s="2">
        <v>26398.4</v>
      </c>
      <c r="D63" s="2">
        <v>31036.73</v>
      </c>
      <c r="E63" s="2">
        <v>78841.3061680606</v>
      </c>
      <c r="F63" s="2">
        <v>5632.19</v>
      </c>
      <c r="G63" s="2">
        <v>12626.17</v>
      </c>
      <c r="H63" s="2">
        <v>7345</v>
      </c>
      <c r="I63" s="2">
        <v>2.54025816917419</v>
      </c>
      <c r="J63" s="2">
        <v>5.51059722900391</v>
      </c>
      <c r="K63" s="2">
        <v>0.446072727441788</v>
      </c>
      <c r="L63" s="2">
        <v>0.478293001651764</v>
      </c>
      <c r="M63" s="2">
        <v>3.59406399726868</v>
      </c>
      <c r="N63" s="2">
        <v>7345</v>
      </c>
      <c r="O63" s="2">
        <v>78841.3125</v>
      </c>
      <c r="P63" s="2">
        <v>-0.00633193925023079</v>
      </c>
      <c r="Q63" s="9" t="s">
        <v>5</v>
      </c>
      <c r="R63" s="2">
        <v>79142.796875</v>
      </c>
      <c r="S63" s="2">
        <v>2.69925737380981</v>
      </c>
      <c r="T63" s="2">
        <v>6.2686185836792</v>
      </c>
      <c r="U63" s="2">
        <v>0.350867837667465</v>
      </c>
      <c r="V63" s="2">
        <v>0.528807699680328</v>
      </c>
      <c r="W63" s="2">
        <v>3.44242787361145</v>
      </c>
      <c r="X63" s="2">
        <v>7323</v>
      </c>
      <c r="Y63" s="2">
        <v>78991.953125</v>
      </c>
      <c r="Z63" s="2">
        <v>-0.0607109703123569</v>
      </c>
      <c r="AA63" s="2">
        <v>-4795.67822265625</v>
      </c>
      <c r="AB63" s="2">
        <v>-0.128883004188538</v>
      </c>
      <c r="AC63" s="2">
        <v>-10180.720703125</v>
      </c>
      <c r="AD63" s="2">
        <v>0.240072384476662</v>
      </c>
      <c r="AE63" s="2">
        <v>18963.787109375</v>
      </c>
      <c r="AF63" s="2">
        <v>-0.100401327013969</v>
      </c>
      <c r="AG63" s="2">
        <v>-7930.89697265625</v>
      </c>
      <c r="AH63" s="2">
        <v>0.043106596916914</v>
      </c>
      <c r="AI63" s="2">
        <v>3405.07421875</v>
      </c>
      <c r="AJ63" s="2">
        <v>0.00299972947686911</v>
      </c>
      <c r="AK63" s="2">
        <v>236.954483032227</v>
      </c>
      <c r="AL63" s="2">
        <v>-301.489837646484</v>
      </c>
      <c r="AM63" s="2">
        <v>-301.479614257813</v>
      </c>
      <c r="AN63" s="2">
        <v>-0.010223388671875</v>
      </c>
      <c r="AO63" s="2">
        <v>9708.505859375</v>
      </c>
      <c r="AP63" s="2">
        <v>-90598.3203125</v>
      </c>
      <c r="AQ63" s="2">
        <v>54250.328125</v>
      </c>
      <c r="AR63" s="2">
        <v>-5889.5634765625</v>
      </c>
      <c r="AS63" s="2">
        <v>82482.109375</v>
      </c>
      <c r="AT63" s="2">
        <v>5158.2666015625</v>
      </c>
      <c r="AU63" s="1"/>
    </row>
    <row r="64" spans="1:47">
      <c r="A64" s="9" t="s">
        <v>5</v>
      </c>
      <c r="B64" s="2">
        <v>2016</v>
      </c>
      <c r="C64" s="2">
        <v>28474.1</v>
      </c>
      <c r="D64" s="2">
        <v>31458.05</v>
      </c>
      <c r="E64" s="2">
        <v>80755.9341643905</v>
      </c>
      <c r="F64" s="2">
        <v>6049.53</v>
      </c>
      <c r="G64" s="2">
        <v>13387.46</v>
      </c>
      <c r="H64" s="2">
        <v>7375</v>
      </c>
      <c r="I64" s="2">
        <v>2.56709909439087</v>
      </c>
      <c r="J64" s="2">
        <v>5.20008182525635</v>
      </c>
      <c r="K64" s="2">
        <v>0.4518803358078</v>
      </c>
      <c r="L64" s="2">
        <v>0.470162719488144</v>
      </c>
      <c r="M64" s="2">
        <v>3.86089491844177</v>
      </c>
      <c r="N64" s="2">
        <v>7375</v>
      </c>
      <c r="O64" s="2">
        <v>80755.9375</v>
      </c>
      <c r="P64" s="2">
        <v>-0.00333560956642032</v>
      </c>
      <c r="Q64" s="9" t="s">
        <v>5</v>
      </c>
      <c r="R64" s="2">
        <v>78841.3046875</v>
      </c>
      <c r="S64" s="2">
        <v>2.54025816917419</v>
      </c>
      <c r="T64" s="2">
        <v>5.51059722900391</v>
      </c>
      <c r="U64" s="2">
        <v>0.446072727441788</v>
      </c>
      <c r="V64" s="2">
        <v>0.478293001651764</v>
      </c>
      <c r="W64" s="2">
        <v>3.59406399726868</v>
      </c>
      <c r="X64" s="2">
        <v>7345</v>
      </c>
      <c r="Y64" s="2">
        <v>79794.7890625</v>
      </c>
      <c r="Z64" s="2">
        <v>0.0105107873678207</v>
      </c>
      <c r="AA64" s="2">
        <v>838.7060546875</v>
      </c>
      <c r="AB64" s="2">
        <v>-0.0579986460506916</v>
      </c>
      <c r="AC64" s="2">
        <v>-4627.98974609375</v>
      </c>
      <c r="AD64" s="2">
        <v>0.012935396283865</v>
      </c>
      <c r="AE64" s="2">
        <v>1032.17724609375</v>
      </c>
      <c r="AF64" s="2">
        <v>-0.0171446725726128</v>
      </c>
      <c r="AG64" s="2">
        <v>-1368.05554199219</v>
      </c>
      <c r="AH64" s="2">
        <v>0.0716154053807259</v>
      </c>
      <c r="AI64" s="2">
        <v>5714.5361328125</v>
      </c>
      <c r="AJ64" s="2">
        <v>0.0040760925039649</v>
      </c>
      <c r="AK64" s="2">
        <v>325.250946044922</v>
      </c>
      <c r="AL64" s="2">
        <v>1914.62805175781</v>
      </c>
      <c r="AM64" s="2">
        <v>1914.625</v>
      </c>
      <c r="AN64" s="2">
        <v>0.0030517578125</v>
      </c>
      <c r="AO64" s="2">
        <v>10547.2119140625</v>
      </c>
      <c r="AP64" s="2">
        <v>-95226.3125</v>
      </c>
      <c r="AQ64" s="2">
        <v>55282.50390625</v>
      </c>
      <c r="AR64" s="2">
        <v>-7257.619140625</v>
      </c>
      <c r="AS64" s="2">
        <v>88196.6484375</v>
      </c>
      <c r="AT64" s="2">
        <v>5483.517578125</v>
      </c>
      <c r="AU64" s="1"/>
    </row>
    <row r="65" spans="1:47">
      <c r="A65" s="9" t="s">
        <v>5</v>
      </c>
      <c r="B65" s="2">
        <v>2017</v>
      </c>
      <c r="C65" s="2">
        <v>30640.8</v>
      </c>
      <c r="D65" s="2">
        <v>32082.56</v>
      </c>
      <c r="E65" s="2">
        <v>79232.5769961344</v>
      </c>
      <c r="F65" s="2">
        <v>6639.184</v>
      </c>
      <c r="G65" s="2">
        <v>13757.84</v>
      </c>
      <c r="H65" s="2">
        <v>7409</v>
      </c>
      <c r="I65" s="2">
        <v>2.46964645385742</v>
      </c>
      <c r="J65" s="2">
        <v>4.83230447769165</v>
      </c>
      <c r="K65" s="2">
        <v>0.482574582099915</v>
      </c>
      <c r="L65" s="2">
        <v>0.449003934860229</v>
      </c>
      <c r="M65" s="2">
        <v>4.13561868667603</v>
      </c>
      <c r="N65" s="2">
        <v>7409</v>
      </c>
      <c r="O65" s="2">
        <v>79232.5703125</v>
      </c>
      <c r="P65" s="2">
        <v>0.00668363459408283</v>
      </c>
      <c r="Q65" s="9" t="s">
        <v>5</v>
      </c>
      <c r="R65" s="2">
        <v>80755.9375</v>
      </c>
      <c r="S65" s="2">
        <v>2.56709909439087</v>
      </c>
      <c r="T65" s="2">
        <v>5.20008182525635</v>
      </c>
      <c r="U65" s="2">
        <v>0.4518803358078</v>
      </c>
      <c r="V65" s="2">
        <v>0.470162719488144</v>
      </c>
      <c r="W65" s="2">
        <v>3.86089491844177</v>
      </c>
      <c r="X65" s="2">
        <v>7375</v>
      </c>
      <c r="Y65" s="2">
        <v>79991.8359375</v>
      </c>
      <c r="Z65" s="2">
        <v>-0.0387015007436275</v>
      </c>
      <c r="AA65" s="2">
        <v>-3095.80419921875</v>
      </c>
      <c r="AB65" s="2">
        <v>-0.0733508914709091</v>
      </c>
      <c r="AC65" s="2">
        <v>-5867.47265625</v>
      </c>
      <c r="AD65" s="2">
        <v>0.0657180845737457</v>
      </c>
      <c r="AE65" s="2">
        <v>5256.91015625</v>
      </c>
      <c r="AF65" s="2">
        <v>-0.0460471957921982</v>
      </c>
      <c r="AG65" s="2">
        <v>-3683.39965820313</v>
      </c>
      <c r="AH65" s="2">
        <v>0.0687379390001297</v>
      </c>
      <c r="AI65" s="2">
        <v>5498.47412109375</v>
      </c>
      <c r="AJ65" s="2">
        <v>0.00459957541897893</v>
      </c>
      <c r="AK65" s="2">
        <v>367.928497314453</v>
      </c>
      <c r="AL65" s="2">
        <v>-1523.35717773437</v>
      </c>
      <c r="AM65" s="2">
        <v>-1523.36401367187</v>
      </c>
      <c r="AN65" s="2">
        <v>0.0068359375</v>
      </c>
      <c r="AO65" s="2">
        <v>7451.40771484375</v>
      </c>
      <c r="AP65" s="2">
        <v>-101093.78125</v>
      </c>
      <c r="AQ65" s="2">
        <v>60539.4140625</v>
      </c>
      <c r="AR65" s="2">
        <v>-10941.0185546875</v>
      </c>
      <c r="AS65" s="2">
        <v>93695.125</v>
      </c>
      <c r="AT65" s="2">
        <v>5851.4462890625</v>
      </c>
      <c r="AU65" s="1"/>
    </row>
    <row r="66" spans="1:47">
      <c r="A66" s="9" t="s">
        <v>5</v>
      </c>
      <c r="B66" s="2">
        <v>2018</v>
      </c>
      <c r="C66" s="2">
        <v>32494.6</v>
      </c>
      <c r="D66" s="2">
        <v>32185.24</v>
      </c>
      <c r="E66" s="2">
        <v>91220.4315673728</v>
      </c>
      <c r="F66" s="2">
        <v>7726.2086</v>
      </c>
      <c r="G66" s="2">
        <v>10930.3</v>
      </c>
      <c r="H66" s="2">
        <v>7426</v>
      </c>
      <c r="I66" s="2">
        <v>2.83423185348511</v>
      </c>
      <c r="J66" s="2">
        <v>4.16572237014771</v>
      </c>
      <c r="K66" s="2">
        <v>0.706861555576324</v>
      </c>
      <c r="L66" s="2">
        <v>0.336372822523117</v>
      </c>
      <c r="M66" s="2">
        <v>4.37578773498535</v>
      </c>
      <c r="N66" s="2">
        <v>7426</v>
      </c>
      <c r="O66" s="2">
        <v>91220.4375</v>
      </c>
      <c r="P66" s="2">
        <v>-0.00593262724578381</v>
      </c>
      <c r="Q66" s="9" t="s">
        <v>5</v>
      </c>
      <c r="R66" s="2">
        <v>79232.578125</v>
      </c>
      <c r="S66" s="2">
        <v>2.46964645385742</v>
      </c>
      <c r="T66" s="2">
        <v>4.83230447769165</v>
      </c>
      <c r="U66" s="2">
        <v>0.482574582099915</v>
      </c>
      <c r="V66" s="2">
        <v>0.449003934860229</v>
      </c>
      <c r="W66" s="2">
        <v>4.13561868667603</v>
      </c>
      <c r="X66" s="2">
        <v>7409</v>
      </c>
      <c r="Y66" s="2">
        <v>85085.8046875</v>
      </c>
      <c r="Z66" s="2">
        <v>0.13769593834877</v>
      </c>
      <c r="AA66" s="2">
        <v>11715.9697265625</v>
      </c>
      <c r="AB66" s="2">
        <v>-0.148433774709702</v>
      </c>
      <c r="AC66" s="2">
        <v>-12629.607421875</v>
      </c>
      <c r="AD66" s="2">
        <v>0.381699353456497</v>
      </c>
      <c r="AE66" s="2">
        <v>32477.197265625</v>
      </c>
      <c r="AF66" s="2">
        <v>-0.288811504840851</v>
      </c>
      <c r="AG66" s="2">
        <v>-24573.759765625</v>
      </c>
      <c r="AH66" s="2">
        <v>0.056449618190527</v>
      </c>
      <c r="AI66" s="2">
        <v>4803.06103515625</v>
      </c>
      <c r="AJ66" s="2">
        <v>0.0022918782196939</v>
      </c>
      <c r="AK66" s="2">
        <v>195.006301879883</v>
      </c>
      <c r="AL66" s="2">
        <v>11987.8544921875</v>
      </c>
      <c r="AM66" s="2">
        <v>11987.865234375</v>
      </c>
      <c r="AN66" s="2">
        <v>-0.0107421875</v>
      </c>
      <c r="AO66" s="2">
        <v>19167.376953125</v>
      </c>
      <c r="AP66" s="2">
        <v>-113723.390625</v>
      </c>
      <c r="AQ66" s="2">
        <v>93016.609375</v>
      </c>
      <c r="AR66" s="2">
        <v>-35514.77734375</v>
      </c>
      <c r="AS66" s="2">
        <v>98498.1875</v>
      </c>
      <c r="AT66" s="2">
        <v>6046.45263671875</v>
      </c>
      <c r="AU66" s="1"/>
    </row>
    <row r="67" spans="1:47">
      <c r="A67" s="9" t="s">
        <v>5</v>
      </c>
      <c r="B67" s="2">
        <v>2019</v>
      </c>
      <c r="C67" s="2">
        <v>34978.6</v>
      </c>
      <c r="D67" s="2">
        <v>32788.19</v>
      </c>
      <c r="E67" s="2">
        <v>91420.9118220385</v>
      </c>
      <c r="F67" s="2">
        <v>8309.0391</v>
      </c>
      <c r="G67" s="2">
        <v>11503.03</v>
      </c>
      <c r="H67" s="2">
        <v>7447</v>
      </c>
      <c r="I67" s="2">
        <v>2.78822684288025</v>
      </c>
      <c r="J67" s="2">
        <v>3.94608688354492</v>
      </c>
      <c r="K67" s="2">
        <v>0.722334802150726</v>
      </c>
      <c r="L67" s="2">
        <v>0.328859061002731</v>
      </c>
      <c r="M67" s="2">
        <v>4.69700527191162</v>
      </c>
      <c r="N67" s="2">
        <v>7447</v>
      </c>
      <c r="O67" s="2">
        <v>91420.8984375</v>
      </c>
      <c r="P67" s="2">
        <v>0.0133845387026668</v>
      </c>
      <c r="Q67" s="9" t="s">
        <v>5</v>
      </c>
      <c r="R67" s="2">
        <v>91220.4296875</v>
      </c>
      <c r="S67" s="2">
        <v>2.83423185348511</v>
      </c>
      <c r="T67" s="2">
        <v>4.16572237014771</v>
      </c>
      <c r="U67" s="2">
        <v>0.706861555576324</v>
      </c>
      <c r="V67" s="2">
        <v>0.336372822523117</v>
      </c>
      <c r="W67" s="2">
        <v>4.37578773498535</v>
      </c>
      <c r="X67" s="2">
        <v>7426</v>
      </c>
      <c r="Y67" s="2">
        <v>91320.6328125</v>
      </c>
      <c r="Z67" s="2">
        <v>-0.0163650959730148</v>
      </c>
      <c r="AA67" s="2">
        <v>-1494.47094726562</v>
      </c>
      <c r="AB67" s="2">
        <v>-0.0541652739048004</v>
      </c>
      <c r="AC67" s="2">
        <v>-4946.4072265625</v>
      </c>
      <c r="AD67" s="2">
        <v>0.0216539185494184</v>
      </c>
      <c r="AE67" s="2">
        <v>1977.44958496094</v>
      </c>
      <c r="AF67" s="2">
        <v>-0.0225908625870943</v>
      </c>
      <c r="AG67" s="2">
        <v>-2063.01196289063</v>
      </c>
      <c r="AH67" s="2">
        <v>0.0708385705947876</v>
      </c>
      <c r="AI67" s="2">
        <v>6469.02294921875</v>
      </c>
      <c r="AJ67" s="2">
        <v>0.00282391090877354</v>
      </c>
      <c r="AK67" s="2">
        <v>257.881317138672</v>
      </c>
      <c r="AL67" s="2">
        <v>200.480255126953</v>
      </c>
      <c r="AM67" s="2">
        <v>200.463836669922</v>
      </c>
      <c r="AN67" s="2">
        <v>0.01641845703125</v>
      </c>
      <c r="AO67" s="2">
        <v>17672.90625</v>
      </c>
      <c r="AP67" s="2">
        <v>-118669.796875</v>
      </c>
      <c r="AQ67" s="2">
        <v>94994.0625</v>
      </c>
      <c r="AR67" s="2">
        <v>-37577.7890625</v>
      </c>
      <c r="AS67" s="2">
        <v>104967.2109375</v>
      </c>
      <c r="AT67" s="2">
        <v>6304.333984375</v>
      </c>
      <c r="AU67" s="1"/>
    </row>
    <row r="68" spans="1:47">
      <c r="A68" s="9" t="s">
        <v>5</v>
      </c>
      <c r="B68" s="2">
        <v>2020</v>
      </c>
      <c r="C68" s="2">
        <v>36013.8</v>
      </c>
      <c r="D68" s="2">
        <v>33027.29</v>
      </c>
      <c r="E68" s="2">
        <v>93936.3100318423</v>
      </c>
      <c r="F68" s="2">
        <v>9022.79</v>
      </c>
      <c r="G68" s="2">
        <v>11545.87</v>
      </c>
      <c r="H68" s="2">
        <v>7464</v>
      </c>
      <c r="I68" s="2">
        <v>2.84420275688171</v>
      </c>
      <c r="J68" s="2">
        <v>3.66042995452881</v>
      </c>
      <c r="K68" s="2">
        <v>0.781473398208618</v>
      </c>
      <c r="L68" s="2">
        <v>0.32059571146965</v>
      </c>
      <c r="M68" s="2">
        <v>4.82499980926514</v>
      </c>
      <c r="N68" s="2">
        <v>7464</v>
      </c>
      <c r="O68" s="2">
        <v>93936.3125</v>
      </c>
      <c r="P68" s="2">
        <v>-0.0024681577924639</v>
      </c>
      <c r="Q68" s="9" t="s">
        <v>5</v>
      </c>
      <c r="R68" s="2">
        <v>91420.9140625</v>
      </c>
      <c r="S68" s="2">
        <v>2.78822684288025</v>
      </c>
      <c r="T68" s="2">
        <v>3.94608688354492</v>
      </c>
      <c r="U68" s="2">
        <v>0.722334802150726</v>
      </c>
      <c r="V68" s="2">
        <v>0.328859061002731</v>
      </c>
      <c r="W68" s="2">
        <v>4.69700527191162</v>
      </c>
      <c r="X68" s="2">
        <v>7447</v>
      </c>
      <c r="Y68" s="2">
        <v>92672.921875</v>
      </c>
      <c r="Z68" s="2">
        <v>0.0198769494891167</v>
      </c>
      <c r="AA68" s="2">
        <v>1842.05493164062</v>
      </c>
      <c r="AB68" s="2">
        <v>-0.0751438140869141</v>
      </c>
      <c r="AC68" s="2">
        <v>-6963.796875</v>
      </c>
      <c r="AD68" s="2">
        <v>0.0786923617124557</v>
      </c>
      <c r="AE68" s="2">
        <v>7292.65087890625</v>
      </c>
      <c r="AF68" s="2">
        <v>-0.0254484098404646</v>
      </c>
      <c r="AG68" s="2">
        <v>-2358.37841796875</v>
      </c>
      <c r="AH68" s="2">
        <v>0.0268855653703213</v>
      </c>
      <c r="AI68" s="2">
        <v>2491.56396484375</v>
      </c>
      <c r="AJ68" s="2">
        <v>0.00228019687347114</v>
      </c>
      <c r="AK68" s="2">
        <v>211.3125</v>
      </c>
      <c r="AL68" s="2">
        <v>2515.39819335938</v>
      </c>
      <c r="AM68" s="2">
        <v>2515.40673828125</v>
      </c>
      <c r="AN68" s="2">
        <v>-0.008544921875</v>
      </c>
      <c r="AO68" s="2">
        <v>19514.9609375</v>
      </c>
      <c r="AP68" s="2">
        <v>-125633.59375</v>
      </c>
      <c r="AQ68" s="2">
        <v>102286.7109375</v>
      </c>
      <c r="AR68" s="2">
        <v>-39936.16796875</v>
      </c>
      <c r="AS68" s="2">
        <v>107458.7734375</v>
      </c>
      <c r="AT68" s="2">
        <v>6515.646484375</v>
      </c>
      <c r="AU68" s="1"/>
    </row>
    <row r="69" spans="1:47">
      <c r="A69" s="9" t="s">
        <v>5</v>
      </c>
      <c r="B69" s="2">
        <v>2021</v>
      </c>
      <c r="C69" s="2">
        <v>40397.1</v>
      </c>
      <c r="D69" s="2">
        <v>32829.13</v>
      </c>
      <c r="E69" s="2">
        <v>88550.6551930991</v>
      </c>
      <c r="F69" s="2">
        <v>8848.2078</v>
      </c>
      <c r="G69" s="2">
        <v>14097.68</v>
      </c>
      <c r="H69" s="2">
        <v>7448</v>
      </c>
      <c r="I69" s="2">
        <v>2.69731950759888</v>
      </c>
      <c r="J69" s="2">
        <v>3.7102575302124</v>
      </c>
      <c r="K69" s="2">
        <v>0.627635717391968</v>
      </c>
      <c r="L69" s="2">
        <v>0.348977535963058</v>
      </c>
      <c r="M69" s="2">
        <v>5.42388582229614</v>
      </c>
      <c r="N69" s="2">
        <v>7448</v>
      </c>
      <c r="O69" s="2">
        <v>88550.65625</v>
      </c>
      <c r="P69" s="2">
        <v>-0.00105690094642341</v>
      </c>
      <c r="Q69" s="9" t="s">
        <v>5</v>
      </c>
      <c r="R69" s="2">
        <v>93936.3125</v>
      </c>
      <c r="S69" s="2">
        <v>2.84420275688171</v>
      </c>
      <c r="T69" s="2">
        <v>3.66042995452881</v>
      </c>
      <c r="U69" s="2">
        <v>0.781473398208618</v>
      </c>
      <c r="V69" s="2">
        <v>0.32059571146965</v>
      </c>
      <c r="W69" s="2">
        <v>4.82499980926514</v>
      </c>
      <c r="X69" s="2">
        <v>7464</v>
      </c>
      <c r="Y69" s="2">
        <v>91216.984375</v>
      </c>
      <c r="Z69" s="2">
        <v>-0.0530242957174778</v>
      </c>
      <c r="AA69" s="2">
        <v>-4836.71630859375</v>
      </c>
      <c r="AB69" s="2">
        <v>0.0135206747800112</v>
      </c>
      <c r="AC69" s="2">
        <v>1233.31518554687</v>
      </c>
      <c r="AD69" s="2">
        <v>-0.219221174716949</v>
      </c>
      <c r="AE69" s="2">
        <v>-19996.6953125</v>
      </c>
      <c r="AF69" s="2">
        <v>0.0848266929388046</v>
      </c>
      <c r="AG69" s="2">
        <v>7737.63525390625</v>
      </c>
      <c r="AH69" s="2">
        <v>0.117001801729202</v>
      </c>
      <c r="AI69" s="2">
        <v>10672.5517578125</v>
      </c>
      <c r="AJ69" s="2">
        <v>-0.0021459236741066</v>
      </c>
      <c r="AK69" s="2">
        <v>-195.744689941406</v>
      </c>
      <c r="AL69" s="2">
        <v>-5385.65478515625</v>
      </c>
      <c r="AM69" s="2">
        <v>-5385.65380859375</v>
      </c>
      <c r="AN69" s="2">
        <v>-0.0009765625</v>
      </c>
      <c r="AO69" s="2">
        <v>14678.2451171875</v>
      </c>
      <c r="AP69" s="2">
        <v>-124400.28125</v>
      </c>
      <c r="AQ69" s="2">
        <v>82290.015625</v>
      </c>
      <c r="AR69" s="2">
        <v>-32198.533203125</v>
      </c>
      <c r="AS69" s="2">
        <v>118131.3203125</v>
      </c>
      <c r="AT69" s="2">
        <v>6319.9013671875</v>
      </c>
      <c r="AU69" s="1"/>
    </row>
    <row r="70" s="5" customFormat="1" spans="1:47">
      <c r="A70" s="7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>
        <f>O69-O48</f>
        <v>64820.67578125</v>
      </c>
      <c r="P70" s="8"/>
      <c r="Q70" s="7"/>
      <c r="R70" s="8"/>
      <c r="S70" s="8"/>
      <c r="T70" s="8"/>
      <c r="U70" s="8"/>
      <c r="V70" s="8"/>
      <c r="W70" s="8"/>
      <c r="X70" s="8"/>
      <c r="Y70" s="8"/>
      <c r="Z70" s="8" t="s">
        <v>61</v>
      </c>
      <c r="AA70" s="8">
        <f>SUM(AA49:AA69)</f>
        <v>14678.245010376</v>
      </c>
      <c r="AB70" s="12">
        <f>AA70/O70</f>
        <v>0.226443875097979</v>
      </c>
      <c r="AC70" s="8">
        <f t="shared" ref="AC70:AM70" si="2">SUM(AC49:AC69)</f>
        <v>-124400.281219482</v>
      </c>
      <c r="AD70" s="12">
        <f>AC70/O70</f>
        <v>-1.91914508326472</v>
      </c>
      <c r="AE70" s="8">
        <f t="shared" si="2"/>
        <v>82290.0166778564</v>
      </c>
      <c r="AF70" s="12">
        <f>AE70/O70</f>
        <v>1.26950260369948</v>
      </c>
      <c r="AG70" s="8">
        <f t="shared" si="2"/>
        <v>-32198.5335388184</v>
      </c>
      <c r="AH70" s="12">
        <f>AG70/O70</f>
        <v>-0.49673245690123</v>
      </c>
      <c r="AI70" s="8">
        <f t="shared" si="2"/>
        <v>118131.323242187</v>
      </c>
      <c r="AJ70" s="12">
        <f>AI70/O70</f>
        <v>1.82243276267043</v>
      </c>
      <c r="AK70" s="8">
        <f t="shared" si="2"/>
        <v>6319.90159606934</v>
      </c>
      <c r="AL70" s="12">
        <f>AK70/O70</f>
        <v>0.0974982367878588</v>
      </c>
      <c r="AM70" s="8">
        <f t="shared" si="2"/>
        <v>64820.6702575684</v>
      </c>
      <c r="AN70" s="8"/>
      <c r="AO70" s="8"/>
      <c r="AP70" s="8"/>
      <c r="AQ70" s="8"/>
      <c r="AR70" s="8"/>
      <c r="AS70" s="8"/>
      <c r="AT70" s="8"/>
      <c r="AU70" s="7"/>
    </row>
    <row r="71" spans="1:47">
      <c r="A71" s="7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</row>
    <row r="72" spans="1:47">
      <c r="A72" s="1" t="s">
        <v>6</v>
      </c>
      <c r="B72" s="2">
        <v>2000</v>
      </c>
      <c r="C72" s="2">
        <f t="shared" ref="C72:P87" si="3">C2+C25+C48</f>
        <v>9497.67</v>
      </c>
      <c r="D72" s="2">
        <f t="shared" si="3"/>
        <v>17893.31</v>
      </c>
      <c r="E72" s="2">
        <f t="shared" si="3"/>
        <v>36374.6825958446</v>
      </c>
      <c r="F72" s="2">
        <f t="shared" si="3"/>
        <v>1045.5864</v>
      </c>
      <c r="G72" s="2">
        <f t="shared" si="3"/>
        <v>3739.33</v>
      </c>
      <c r="H72" s="2">
        <f t="shared" si="3"/>
        <v>9038.6</v>
      </c>
      <c r="I72" s="2">
        <f t="shared" si="3"/>
        <v>6.04600393772125</v>
      </c>
      <c r="J72" s="2">
        <f t="shared" si="3"/>
        <v>49.9490051269531</v>
      </c>
      <c r="K72" s="2">
        <f t="shared" si="3"/>
        <v>1.02963411808014</v>
      </c>
      <c r="L72" s="2">
        <f t="shared" si="3"/>
        <v>1.1823221296072</v>
      </c>
      <c r="M72" s="2">
        <f t="shared" si="3"/>
        <v>4.68733114004135</v>
      </c>
      <c r="N72" s="2">
        <f t="shared" si="3"/>
        <v>9038.59997558594</v>
      </c>
      <c r="O72" s="2">
        <f t="shared" si="3"/>
        <v>36374.6840820312</v>
      </c>
      <c r="P72" s="2">
        <f t="shared" si="3"/>
        <v>-0.00148618660750799</v>
      </c>
      <c r="Q72" s="1" t="s">
        <v>6</v>
      </c>
      <c r="R72" s="2">
        <f t="shared" ref="R72:AT80" si="4">R2+R25+R48</f>
        <v>0</v>
      </c>
      <c r="S72" s="2">
        <f t="shared" si="4"/>
        <v>0</v>
      </c>
      <c r="T72" s="2">
        <f t="shared" si="4"/>
        <v>0</v>
      </c>
      <c r="U72" s="2">
        <f t="shared" si="4"/>
        <v>0</v>
      </c>
      <c r="V72" s="2">
        <f t="shared" si="4"/>
        <v>0</v>
      </c>
      <c r="W72" s="2">
        <f t="shared" si="4"/>
        <v>0</v>
      </c>
      <c r="X72" s="2">
        <f t="shared" si="4"/>
        <v>0</v>
      </c>
      <c r="Y72" s="2">
        <f t="shared" si="4"/>
        <v>0</v>
      </c>
      <c r="Z72" s="2">
        <f t="shared" si="4"/>
        <v>0</v>
      </c>
      <c r="AA72" s="2">
        <f t="shared" si="4"/>
        <v>0</v>
      </c>
      <c r="AB72" s="2">
        <f t="shared" si="4"/>
        <v>0</v>
      </c>
      <c r="AC72" s="2">
        <f t="shared" si="4"/>
        <v>0</v>
      </c>
      <c r="AD72" s="2">
        <f t="shared" si="4"/>
        <v>0</v>
      </c>
      <c r="AE72" s="2">
        <f t="shared" si="4"/>
        <v>0</v>
      </c>
      <c r="AF72" s="2">
        <f t="shared" si="4"/>
        <v>0</v>
      </c>
      <c r="AG72" s="2">
        <f t="shared" si="4"/>
        <v>0</v>
      </c>
      <c r="AH72" s="2">
        <f t="shared" si="4"/>
        <v>0</v>
      </c>
      <c r="AI72" s="2">
        <f t="shared" si="4"/>
        <v>0</v>
      </c>
      <c r="AJ72" s="2">
        <f t="shared" si="4"/>
        <v>0</v>
      </c>
      <c r="AK72" s="2">
        <f t="shared" si="4"/>
        <v>0</v>
      </c>
      <c r="AL72" s="2">
        <f t="shared" si="4"/>
        <v>0</v>
      </c>
      <c r="AM72" s="2">
        <f t="shared" si="4"/>
        <v>0</v>
      </c>
      <c r="AN72" s="2">
        <f t="shared" si="4"/>
        <v>0</v>
      </c>
      <c r="AO72" s="2">
        <f t="shared" si="4"/>
        <v>0</v>
      </c>
      <c r="AP72" s="2">
        <f t="shared" si="4"/>
        <v>0</v>
      </c>
      <c r="AQ72" s="2">
        <f t="shared" si="4"/>
        <v>0</v>
      </c>
      <c r="AR72" s="2">
        <f t="shared" si="4"/>
        <v>0</v>
      </c>
      <c r="AS72" s="2">
        <f t="shared" si="4"/>
        <v>0</v>
      </c>
      <c r="AT72" s="2">
        <f t="shared" si="4"/>
        <v>0</v>
      </c>
      <c r="AU72" s="1"/>
    </row>
    <row r="73" spans="1:47">
      <c r="A73" s="1" t="s">
        <v>6</v>
      </c>
      <c r="B73" s="2">
        <v>2001</v>
      </c>
      <c r="C73" s="2">
        <f t="shared" si="3"/>
        <v>10681.29</v>
      </c>
      <c r="D73" s="2">
        <f t="shared" si="3"/>
        <v>19067.81</v>
      </c>
      <c r="E73" s="2">
        <f t="shared" si="3"/>
        <v>38919.879259012</v>
      </c>
      <c r="F73" s="2">
        <f t="shared" si="3"/>
        <v>1307.949</v>
      </c>
      <c r="G73" s="2">
        <f t="shared" si="3"/>
        <v>4076.98</v>
      </c>
      <c r="H73" s="2">
        <f t="shared" si="3"/>
        <v>9088.1</v>
      </c>
      <c r="I73" s="2">
        <f t="shared" si="3"/>
        <v>6.12046039104462</v>
      </c>
      <c r="J73" s="2">
        <f t="shared" si="3"/>
        <v>42.7341194152832</v>
      </c>
      <c r="K73" s="2">
        <f t="shared" si="3"/>
        <v>1.18151187896729</v>
      </c>
      <c r="L73" s="2">
        <f t="shared" si="3"/>
        <v>1.16063478589058</v>
      </c>
      <c r="M73" s="2">
        <f t="shared" si="3"/>
        <v>5.29354536533356</v>
      </c>
      <c r="N73" s="2">
        <f t="shared" si="3"/>
        <v>9088.09997558594</v>
      </c>
      <c r="O73" s="2">
        <f t="shared" si="3"/>
        <v>38919.87890625</v>
      </c>
      <c r="P73" s="2">
        <f t="shared" si="3"/>
        <v>0.00035276200651424</v>
      </c>
      <c r="Q73" s="1" t="s">
        <v>6</v>
      </c>
      <c r="R73" s="2">
        <f t="shared" si="4"/>
        <v>36374.6831054687</v>
      </c>
      <c r="S73" s="2">
        <f t="shared" si="4"/>
        <v>6.04600393772125</v>
      </c>
      <c r="T73" s="2">
        <f t="shared" si="4"/>
        <v>49.9490051269531</v>
      </c>
      <c r="U73" s="2">
        <f t="shared" si="4"/>
        <v>1.02963411808014</v>
      </c>
      <c r="V73" s="2">
        <f t="shared" si="4"/>
        <v>1.1823221296072</v>
      </c>
      <c r="W73" s="2">
        <f t="shared" si="4"/>
        <v>4.68733114004135</v>
      </c>
      <c r="X73" s="2">
        <f t="shared" si="4"/>
        <v>9038.59997558594</v>
      </c>
      <c r="Y73" s="2">
        <f t="shared" si="4"/>
        <v>37630.2124023437</v>
      </c>
      <c r="Z73" s="2">
        <f t="shared" si="4"/>
        <v>0.0557158440351486</v>
      </c>
      <c r="AA73" s="2">
        <f t="shared" si="4"/>
        <v>86.9679565429687</v>
      </c>
      <c r="AB73" s="2">
        <f t="shared" si="4"/>
        <v>-0.508629113435745</v>
      </c>
      <c r="AC73" s="2">
        <f t="shared" si="4"/>
        <v>-5782.27154541016</v>
      </c>
      <c r="AD73" s="2">
        <f t="shared" si="4"/>
        <v>0.405011251568794</v>
      </c>
      <c r="AE73" s="2">
        <f t="shared" si="4"/>
        <v>5008.87908935547</v>
      </c>
      <c r="AF73" s="2">
        <f t="shared" si="4"/>
        <v>-0.0848771389573812</v>
      </c>
      <c r="AG73" s="2">
        <f t="shared" si="4"/>
        <v>-738.522510528564</v>
      </c>
      <c r="AH73" s="2">
        <f t="shared" si="4"/>
        <v>0.330040618777275</v>
      </c>
      <c r="AI73" s="2">
        <f t="shared" si="4"/>
        <v>3747.33294677734</v>
      </c>
      <c r="AJ73" s="2">
        <f t="shared" si="4"/>
        <v>0.0223754812031984</v>
      </c>
      <c r="AK73" s="2">
        <f t="shared" si="4"/>
        <v>222.810638427734</v>
      </c>
      <c r="AL73" s="2">
        <f t="shared" si="4"/>
        <v>2545.19673156738</v>
      </c>
      <c r="AM73" s="2">
        <f t="shared" si="4"/>
        <v>2545.19650268555</v>
      </c>
      <c r="AN73" s="2">
        <f t="shared" si="4"/>
        <v>0.0002288818359375</v>
      </c>
      <c r="AO73" s="2">
        <f t="shared" si="4"/>
        <v>86.9679565429687</v>
      </c>
      <c r="AP73" s="2">
        <f t="shared" si="4"/>
        <v>-5782.27154541016</v>
      </c>
      <c r="AQ73" s="2">
        <f t="shared" si="4"/>
        <v>5008.87908935547</v>
      </c>
      <c r="AR73" s="2">
        <f t="shared" si="4"/>
        <v>-738.522510528564</v>
      </c>
      <c r="AS73" s="2">
        <f t="shared" si="4"/>
        <v>3747.33294677734</v>
      </c>
      <c r="AT73" s="2">
        <f t="shared" si="4"/>
        <v>222.810638427734</v>
      </c>
      <c r="AU73" s="1"/>
    </row>
    <row r="74" spans="1:47">
      <c r="A74" s="1" t="s">
        <v>6</v>
      </c>
      <c r="B74" s="2">
        <v>2002</v>
      </c>
      <c r="C74" s="2">
        <f t="shared" si="3"/>
        <v>11971.47</v>
      </c>
      <c r="D74" s="2">
        <f t="shared" si="3"/>
        <v>20807.19</v>
      </c>
      <c r="E74" s="2">
        <f t="shared" si="3"/>
        <v>42747.089667185</v>
      </c>
      <c r="F74" s="2">
        <f t="shared" si="3"/>
        <v>1470.149</v>
      </c>
      <c r="G74" s="2">
        <f t="shared" si="3"/>
        <v>4479.08</v>
      </c>
      <c r="H74" s="2">
        <f t="shared" si="3"/>
        <v>9165.2</v>
      </c>
      <c r="I74" s="2">
        <f t="shared" si="3"/>
        <v>6.07349932193756</v>
      </c>
      <c r="J74" s="2">
        <f t="shared" si="3"/>
        <v>41.4935884475708</v>
      </c>
      <c r="K74" s="2">
        <f t="shared" si="3"/>
        <v>1.22438855469227</v>
      </c>
      <c r="L74" s="2">
        <f t="shared" si="3"/>
        <v>1.15347351133823</v>
      </c>
      <c r="M74" s="2">
        <f t="shared" si="3"/>
        <v>5.91285806894302</v>
      </c>
      <c r="N74" s="2">
        <f t="shared" si="3"/>
        <v>9165.19995117187</v>
      </c>
      <c r="O74" s="2">
        <f t="shared" si="3"/>
        <v>42747.0874023437</v>
      </c>
      <c r="P74" s="2">
        <f t="shared" si="3"/>
        <v>0.00226484120503301</v>
      </c>
      <c r="Q74" s="1" t="s">
        <v>6</v>
      </c>
      <c r="R74" s="2">
        <f t="shared" si="4"/>
        <v>38919.8784179687</v>
      </c>
      <c r="S74" s="2">
        <f t="shared" si="4"/>
        <v>6.12046039104462</v>
      </c>
      <c r="T74" s="2">
        <f t="shared" si="4"/>
        <v>42.7341194152832</v>
      </c>
      <c r="U74" s="2">
        <f t="shared" si="4"/>
        <v>1.18151187896729</v>
      </c>
      <c r="V74" s="2">
        <f t="shared" si="4"/>
        <v>1.16063478589058</v>
      </c>
      <c r="W74" s="2">
        <f t="shared" si="4"/>
        <v>5.29354536533356</v>
      </c>
      <c r="X74" s="2">
        <f t="shared" si="4"/>
        <v>9088.09997558594</v>
      </c>
      <c r="Y74" s="2">
        <f t="shared" si="4"/>
        <v>40796.5981445312</v>
      </c>
      <c r="Z74" s="2">
        <f t="shared" si="4"/>
        <v>-0.027904886752367</v>
      </c>
      <c r="AA74" s="2">
        <f t="shared" si="4"/>
        <v>213.631355285645</v>
      </c>
      <c r="AB74" s="2">
        <f t="shared" si="4"/>
        <v>-0.119523056782782</v>
      </c>
      <c r="AC74" s="2">
        <f t="shared" si="4"/>
        <v>-1126.16343688965</v>
      </c>
      <c r="AD74" s="2">
        <f t="shared" si="4"/>
        <v>0.0834299642592669</v>
      </c>
      <c r="AE74" s="2">
        <f t="shared" si="4"/>
        <v>896.911819458008</v>
      </c>
      <c r="AF74" s="2">
        <f t="shared" si="4"/>
        <v>-0.0670604966580868</v>
      </c>
      <c r="AG74" s="2">
        <f t="shared" si="4"/>
        <v>-276.33731842041</v>
      </c>
      <c r="AH74" s="2">
        <f t="shared" si="4"/>
        <v>0.301828727126122</v>
      </c>
      <c r="AI74" s="2">
        <f t="shared" si="4"/>
        <v>3746.39208984375</v>
      </c>
      <c r="AJ74" s="2">
        <f t="shared" si="4"/>
        <v>0.0354786412790418</v>
      </c>
      <c r="AK74" s="2">
        <f t="shared" si="4"/>
        <v>372.77427482605</v>
      </c>
      <c r="AL74" s="2">
        <f t="shared" si="4"/>
        <v>3827.21042251587</v>
      </c>
      <c r="AM74" s="2">
        <f t="shared" si="4"/>
        <v>3827.20877075195</v>
      </c>
      <c r="AN74" s="2">
        <f t="shared" si="4"/>
        <v>0.00165176391601563</v>
      </c>
      <c r="AO74" s="2">
        <f t="shared" si="4"/>
        <v>300.599304199219</v>
      </c>
      <c r="AP74" s="2">
        <f t="shared" si="4"/>
        <v>-6908.43493652344</v>
      </c>
      <c r="AQ74" s="2">
        <f t="shared" si="4"/>
        <v>5905.79083251953</v>
      </c>
      <c r="AR74" s="2">
        <f t="shared" si="4"/>
        <v>-1014.85982894897</v>
      </c>
      <c r="AS74" s="2">
        <f t="shared" si="4"/>
        <v>7493.72497558594</v>
      </c>
      <c r="AT74" s="2">
        <f t="shared" si="4"/>
        <v>595.584922790527</v>
      </c>
      <c r="AU74" s="1"/>
    </row>
    <row r="75" spans="1:47">
      <c r="A75" s="1" t="s">
        <v>6</v>
      </c>
      <c r="B75" s="2">
        <v>2003</v>
      </c>
      <c r="C75" s="2">
        <f t="shared" si="3"/>
        <v>13858.57</v>
      </c>
      <c r="D75" s="2">
        <f t="shared" si="3"/>
        <v>22963.49</v>
      </c>
      <c r="E75" s="2">
        <f t="shared" si="3"/>
        <v>45273.1646216402</v>
      </c>
      <c r="F75" s="2">
        <f t="shared" si="3"/>
        <v>1693.6253</v>
      </c>
      <c r="G75" s="2">
        <f t="shared" si="3"/>
        <v>5381.23</v>
      </c>
      <c r="H75" s="2">
        <f t="shared" si="3"/>
        <v>9236</v>
      </c>
      <c r="I75" s="2">
        <f t="shared" si="3"/>
        <v>5.86970567703247</v>
      </c>
      <c r="J75" s="2">
        <f t="shared" si="3"/>
        <v>39.6482357978821</v>
      </c>
      <c r="K75" s="2">
        <f t="shared" si="3"/>
        <v>1.18794895708561</v>
      </c>
      <c r="L75" s="2">
        <f t="shared" si="3"/>
        <v>1.20648095011711</v>
      </c>
      <c r="M75" s="2">
        <f t="shared" si="3"/>
        <v>6.78646451234818</v>
      </c>
      <c r="N75" s="2">
        <f t="shared" si="3"/>
        <v>9236</v>
      </c>
      <c r="O75" s="2">
        <f t="shared" si="3"/>
        <v>45273.1640625</v>
      </c>
      <c r="P75" s="2">
        <f t="shared" si="3"/>
        <v>0.000559140104087419</v>
      </c>
      <c r="Q75" s="1" t="s">
        <v>6</v>
      </c>
      <c r="R75" s="2">
        <f t="shared" si="4"/>
        <v>42747.08984375</v>
      </c>
      <c r="S75" s="2">
        <f t="shared" si="4"/>
        <v>6.07349932193756</v>
      </c>
      <c r="T75" s="2">
        <f t="shared" si="4"/>
        <v>41.4935884475708</v>
      </c>
      <c r="U75" s="2">
        <f t="shared" si="4"/>
        <v>1.22438855469227</v>
      </c>
      <c r="V75" s="2">
        <f t="shared" si="4"/>
        <v>1.15347351133823</v>
      </c>
      <c r="W75" s="2">
        <f t="shared" si="4"/>
        <v>5.91285806894302</v>
      </c>
      <c r="X75" s="2">
        <f t="shared" si="4"/>
        <v>9165.19995117187</v>
      </c>
      <c r="Y75" s="2">
        <f t="shared" si="4"/>
        <v>43993.3168945312</v>
      </c>
      <c r="Z75" s="2">
        <f t="shared" si="4"/>
        <v>-0.102683708071709</v>
      </c>
      <c r="AA75" s="2">
        <f t="shared" si="4"/>
        <v>-1867.67182922363</v>
      </c>
      <c r="AB75" s="2">
        <f t="shared" si="4"/>
        <v>-0.238236019387841</v>
      </c>
      <c r="AC75" s="2">
        <f t="shared" si="4"/>
        <v>-1296.14739990234</v>
      </c>
      <c r="AD75" s="2">
        <f t="shared" si="4"/>
        <v>-0.130385017022491</v>
      </c>
      <c r="AE75" s="2">
        <f t="shared" si="4"/>
        <v>-2265.75039672852</v>
      </c>
      <c r="AF75" s="2">
        <f t="shared" si="4"/>
        <v>0.116542549803853</v>
      </c>
      <c r="AG75" s="2">
        <f t="shared" si="4"/>
        <v>1652.88996124268</v>
      </c>
      <c r="AH75" s="2">
        <f t="shared" si="4"/>
        <v>0.41611260175705</v>
      </c>
      <c r="AI75" s="2">
        <f t="shared" si="4"/>
        <v>5948.91729736328</v>
      </c>
      <c r="AJ75" s="2">
        <f t="shared" si="4"/>
        <v>0.0317850089631975</v>
      </c>
      <c r="AK75" s="2">
        <f t="shared" si="4"/>
        <v>353.838714599609</v>
      </c>
      <c r="AL75" s="2">
        <f t="shared" si="4"/>
        <v>2526.07488250732</v>
      </c>
      <c r="AM75" s="2">
        <f t="shared" si="4"/>
        <v>2526.07641601563</v>
      </c>
      <c r="AN75" s="2">
        <f t="shared" si="4"/>
        <v>-0.00153350830078125</v>
      </c>
      <c r="AO75" s="2">
        <f t="shared" si="4"/>
        <v>-1567.07255554199</v>
      </c>
      <c r="AP75" s="2">
        <f t="shared" si="4"/>
        <v>-8204.58227539062</v>
      </c>
      <c r="AQ75" s="2">
        <f t="shared" si="4"/>
        <v>3640.04046630859</v>
      </c>
      <c r="AR75" s="2">
        <f t="shared" si="4"/>
        <v>638.030120849609</v>
      </c>
      <c r="AS75" s="2">
        <f t="shared" si="4"/>
        <v>13442.6428222656</v>
      </c>
      <c r="AT75" s="2">
        <f t="shared" si="4"/>
        <v>949.423622131348</v>
      </c>
      <c r="AU75" s="1"/>
    </row>
    <row r="76" spans="1:47">
      <c r="A76" s="1" t="s">
        <v>6</v>
      </c>
      <c r="B76" s="2">
        <v>2004</v>
      </c>
      <c r="C76" s="2">
        <f t="shared" si="3"/>
        <v>16462.2</v>
      </c>
      <c r="D76" s="2">
        <f t="shared" si="3"/>
        <v>25879.31</v>
      </c>
      <c r="E76" s="2">
        <f t="shared" si="3"/>
        <v>54061.9087335277</v>
      </c>
      <c r="F76" s="2">
        <f t="shared" si="3"/>
        <v>2058.8559</v>
      </c>
      <c r="G76" s="2">
        <f t="shared" si="3"/>
        <v>6813.32</v>
      </c>
      <c r="H76" s="2">
        <f t="shared" si="3"/>
        <v>9326</v>
      </c>
      <c r="I76" s="2">
        <f t="shared" si="3"/>
        <v>6.17964231967926</v>
      </c>
      <c r="J76" s="2">
        <f t="shared" si="3"/>
        <v>36.8496046066284</v>
      </c>
      <c r="K76" s="2">
        <f t="shared" si="3"/>
        <v>1.14951148629189</v>
      </c>
      <c r="L76" s="2">
        <f t="shared" si="3"/>
        <v>1.29297907650471</v>
      </c>
      <c r="M76" s="2">
        <f t="shared" si="3"/>
        <v>7.86204028129578</v>
      </c>
      <c r="N76" s="2">
        <f t="shared" si="3"/>
        <v>9326</v>
      </c>
      <c r="O76" s="2">
        <f t="shared" si="3"/>
        <v>54061.9067382812</v>
      </c>
      <c r="P76" s="2">
        <f t="shared" si="3"/>
        <v>0.00199524637719151</v>
      </c>
      <c r="Q76" s="1" t="s">
        <v>6</v>
      </c>
      <c r="R76" s="2">
        <f t="shared" si="4"/>
        <v>45273.1655273437</v>
      </c>
      <c r="S76" s="2">
        <f t="shared" si="4"/>
        <v>5.86970567703247</v>
      </c>
      <c r="T76" s="2">
        <f t="shared" si="4"/>
        <v>39.6482357978821</v>
      </c>
      <c r="U76" s="2">
        <f t="shared" si="4"/>
        <v>1.18794895708561</v>
      </c>
      <c r="V76" s="2">
        <f t="shared" si="4"/>
        <v>1.20648095011711</v>
      </c>
      <c r="W76" s="2">
        <f t="shared" si="4"/>
        <v>6.78646451234818</v>
      </c>
      <c r="X76" s="2">
        <f t="shared" si="4"/>
        <v>9236</v>
      </c>
      <c r="Y76" s="2">
        <f t="shared" si="4"/>
        <v>49533.712890625</v>
      </c>
      <c r="Z76" s="2">
        <f t="shared" si="4"/>
        <v>0.145240166224539</v>
      </c>
      <c r="AA76" s="2">
        <f t="shared" si="4"/>
        <v>2833.21846008301</v>
      </c>
      <c r="AB76" s="2">
        <f t="shared" si="4"/>
        <v>-0.23580427467823</v>
      </c>
      <c r="AC76" s="2">
        <f t="shared" si="4"/>
        <v>-3653.28573608398</v>
      </c>
      <c r="AD76" s="2">
        <f t="shared" si="4"/>
        <v>-0.119312454015017</v>
      </c>
      <c r="AE76" s="2">
        <f t="shared" si="4"/>
        <v>-2117.39970397949</v>
      </c>
      <c r="AF76" s="2">
        <f t="shared" si="4"/>
        <v>0.196885570883751</v>
      </c>
      <c r="AG76" s="2">
        <f t="shared" si="4"/>
        <v>3074.48895263672</v>
      </c>
      <c r="AH76" s="2">
        <f t="shared" si="4"/>
        <v>0.457714229822159</v>
      </c>
      <c r="AI76" s="2">
        <f t="shared" si="4"/>
        <v>8150.37481689453</v>
      </c>
      <c r="AJ76" s="2">
        <f t="shared" si="4"/>
        <v>0.0437630559317768</v>
      </c>
      <c r="AK76" s="2">
        <f t="shared" si="4"/>
        <v>501.346153259277</v>
      </c>
      <c r="AL76" s="2">
        <f t="shared" si="4"/>
        <v>8788.74407958984</v>
      </c>
      <c r="AM76" s="2">
        <f t="shared" si="4"/>
        <v>8788.74255371094</v>
      </c>
      <c r="AN76" s="2">
        <f t="shared" si="4"/>
        <v>0.00152587890625</v>
      </c>
      <c r="AO76" s="2">
        <f t="shared" si="4"/>
        <v>1266.14590454102</v>
      </c>
      <c r="AP76" s="2">
        <f t="shared" si="4"/>
        <v>-11857.8681640625</v>
      </c>
      <c r="AQ76" s="2">
        <f t="shared" si="4"/>
        <v>1522.64082336426</v>
      </c>
      <c r="AR76" s="2">
        <f t="shared" si="4"/>
        <v>3712.51904296875</v>
      </c>
      <c r="AS76" s="2">
        <f t="shared" si="4"/>
        <v>21593.0173339844</v>
      </c>
      <c r="AT76" s="2">
        <f t="shared" si="4"/>
        <v>1450.7698059082</v>
      </c>
      <c r="AU76" s="1"/>
    </row>
    <row r="77" spans="1:47">
      <c r="A77" s="1" t="s">
        <v>6</v>
      </c>
      <c r="B77" s="2">
        <v>2005</v>
      </c>
      <c r="C77" s="2">
        <f t="shared" si="3"/>
        <v>19081.8</v>
      </c>
      <c r="D77" s="2">
        <f t="shared" si="3"/>
        <v>28382.1</v>
      </c>
      <c r="E77" s="2">
        <f t="shared" si="3"/>
        <v>64023.4455628787</v>
      </c>
      <c r="F77" s="2">
        <f t="shared" si="3"/>
        <v>2479.5956</v>
      </c>
      <c r="G77" s="2">
        <f t="shared" si="3"/>
        <v>8257.29</v>
      </c>
      <c r="H77" s="2">
        <f t="shared" si="3"/>
        <v>9432</v>
      </c>
      <c r="I77" s="2">
        <f t="shared" si="3"/>
        <v>6.68391633033752</v>
      </c>
      <c r="J77" s="2">
        <f t="shared" si="3"/>
        <v>32.9377064704895</v>
      </c>
      <c r="K77" s="2">
        <f t="shared" si="3"/>
        <v>1.06439679861069</v>
      </c>
      <c r="L77" s="2">
        <f t="shared" si="3"/>
        <v>1.3672944009304</v>
      </c>
      <c r="M77" s="2">
        <f t="shared" si="3"/>
        <v>8.95774567127228</v>
      </c>
      <c r="N77" s="2">
        <f t="shared" si="3"/>
        <v>9432</v>
      </c>
      <c r="O77" s="2">
        <f t="shared" si="3"/>
        <v>64023.4501953125</v>
      </c>
      <c r="P77" s="2">
        <f t="shared" si="3"/>
        <v>-0.00463243357080501</v>
      </c>
      <c r="Q77" s="1" t="s">
        <v>6</v>
      </c>
      <c r="R77" s="2">
        <f t="shared" si="4"/>
        <v>54061.91015625</v>
      </c>
      <c r="S77" s="2">
        <f t="shared" si="4"/>
        <v>6.17964231967926</v>
      </c>
      <c r="T77" s="2">
        <f t="shared" si="4"/>
        <v>36.8496046066284</v>
      </c>
      <c r="U77" s="2">
        <f t="shared" si="4"/>
        <v>1.14951148629189</v>
      </c>
      <c r="V77" s="2">
        <f t="shared" si="4"/>
        <v>1.29297907650471</v>
      </c>
      <c r="W77" s="2">
        <f t="shared" si="4"/>
        <v>7.86204028129578</v>
      </c>
      <c r="X77" s="2">
        <f t="shared" si="4"/>
        <v>9326</v>
      </c>
      <c r="Y77" s="2">
        <f t="shared" si="4"/>
        <v>58885.1357421875</v>
      </c>
      <c r="Z77" s="2">
        <f t="shared" si="4"/>
        <v>0.230232559144497</v>
      </c>
      <c r="AA77" s="2">
        <f t="shared" si="4"/>
        <v>4301.86157226563</v>
      </c>
      <c r="AB77" s="2">
        <f t="shared" si="4"/>
        <v>-0.402137957513332</v>
      </c>
      <c r="AC77" s="2">
        <f t="shared" si="4"/>
        <v>-6339.90600585938</v>
      </c>
      <c r="AD77" s="2">
        <f t="shared" si="4"/>
        <v>-0.13517876714468</v>
      </c>
      <c r="AE77" s="2">
        <f t="shared" si="4"/>
        <v>1708.28247070312</v>
      </c>
      <c r="AF77" s="2">
        <f t="shared" si="4"/>
        <v>0.218319924548268</v>
      </c>
      <c r="AG77" s="2">
        <f t="shared" si="4"/>
        <v>1501.06414794922</v>
      </c>
      <c r="AH77" s="2">
        <f t="shared" si="4"/>
        <v>0.411485739052296</v>
      </c>
      <c r="AI77" s="2">
        <f t="shared" si="4"/>
        <v>8113.77099609375</v>
      </c>
      <c r="AJ77" s="2">
        <f t="shared" si="4"/>
        <v>0.0542293614707887</v>
      </c>
      <c r="AK77" s="2">
        <f t="shared" si="4"/>
        <v>676.467880249023</v>
      </c>
      <c r="AL77" s="2">
        <f t="shared" si="4"/>
        <v>9961.53656005859</v>
      </c>
      <c r="AM77" s="2">
        <f t="shared" si="4"/>
        <v>9961.54122924805</v>
      </c>
      <c r="AN77" s="2">
        <f t="shared" si="4"/>
        <v>-0.004669189453125</v>
      </c>
      <c r="AO77" s="2">
        <f t="shared" si="4"/>
        <v>5568.00762939453</v>
      </c>
      <c r="AP77" s="2">
        <f t="shared" si="4"/>
        <v>-18197.7741699219</v>
      </c>
      <c r="AQ77" s="2">
        <f t="shared" si="4"/>
        <v>3230.9232635498</v>
      </c>
      <c r="AR77" s="2">
        <f t="shared" si="4"/>
        <v>5213.58325195313</v>
      </c>
      <c r="AS77" s="2">
        <f t="shared" si="4"/>
        <v>29706.787109375</v>
      </c>
      <c r="AT77" s="2">
        <f t="shared" si="4"/>
        <v>2127.23770141602</v>
      </c>
      <c r="AU77" s="1"/>
    </row>
    <row r="78" spans="1:47">
      <c r="A78" s="1" t="s">
        <v>6</v>
      </c>
      <c r="B78" s="2">
        <v>2006</v>
      </c>
      <c r="C78" s="2">
        <f t="shared" si="3"/>
        <v>21968.18</v>
      </c>
      <c r="D78" s="2">
        <f t="shared" si="3"/>
        <v>31064.29</v>
      </c>
      <c r="E78" s="2">
        <f t="shared" si="3"/>
        <v>67893.3857299776</v>
      </c>
      <c r="F78" s="2">
        <f t="shared" si="3"/>
        <v>3020.3198</v>
      </c>
      <c r="G78" s="2">
        <f t="shared" si="3"/>
        <v>9605.13</v>
      </c>
      <c r="H78" s="2">
        <f t="shared" si="3"/>
        <v>9574</v>
      </c>
      <c r="I78" s="2">
        <f t="shared" si="3"/>
        <v>6.49133622646332</v>
      </c>
      <c r="J78" s="2">
        <f t="shared" si="3"/>
        <v>29.7545118331909</v>
      </c>
      <c r="K78" s="2">
        <f t="shared" si="3"/>
        <v>1.16369061172009</v>
      </c>
      <c r="L78" s="2">
        <f t="shared" si="3"/>
        <v>1.41192445158958</v>
      </c>
      <c r="M78" s="2">
        <f t="shared" si="3"/>
        <v>9.9858603477478</v>
      </c>
      <c r="N78" s="2">
        <f t="shared" si="3"/>
        <v>9574</v>
      </c>
      <c r="O78" s="2">
        <f t="shared" si="3"/>
        <v>67893.388671875</v>
      </c>
      <c r="P78" s="2">
        <f t="shared" si="3"/>
        <v>-0.00294189729902428</v>
      </c>
      <c r="Q78" s="1" t="s">
        <v>6</v>
      </c>
      <c r="R78" s="2">
        <f t="shared" si="4"/>
        <v>64023.4462890625</v>
      </c>
      <c r="S78" s="2">
        <f t="shared" si="4"/>
        <v>6.68391633033752</v>
      </c>
      <c r="T78" s="2">
        <f t="shared" si="4"/>
        <v>32.9377064704895</v>
      </c>
      <c r="U78" s="2">
        <f t="shared" si="4"/>
        <v>1.06439679861069</v>
      </c>
      <c r="V78" s="2">
        <f t="shared" si="4"/>
        <v>1.3672944009304</v>
      </c>
      <c r="W78" s="2">
        <f t="shared" si="4"/>
        <v>8.95774567127228</v>
      </c>
      <c r="X78" s="2">
        <f t="shared" si="4"/>
        <v>9432</v>
      </c>
      <c r="Y78" s="2">
        <f t="shared" si="4"/>
        <v>65939.2890625</v>
      </c>
      <c r="Z78" s="2">
        <f t="shared" si="4"/>
        <v>-0.0853815190494061</v>
      </c>
      <c r="AA78" s="2">
        <f t="shared" si="4"/>
        <v>-2151.17781066895</v>
      </c>
      <c r="AB78" s="2">
        <f t="shared" si="4"/>
        <v>-0.333040803670883</v>
      </c>
      <c r="AC78" s="2">
        <f t="shared" si="4"/>
        <v>-6629.94281005859</v>
      </c>
      <c r="AD78" s="2">
        <f t="shared" si="4"/>
        <v>0.172096171416342</v>
      </c>
      <c r="AE78" s="2">
        <f t="shared" si="4"/>
        <v>2529.55070495605</v>
      </c>
      <c r="AF78" s="2">
        <f t="shared" si="4"/>
        <v>0.0155515037477016</v>
      </c>
      <c r="AG78" s="2">
        <f t="shared" si="4"/>
        <v>1178.79852294922</v>
      </c>
      <c r="AH78" s="2">
        <f t="shared" si="4"/>
        <v>0.331031627953053</v>
      </c>
      <c r="AI78" s="2">
        <f t="shared" si="4"/>
        <v>7961.92492675781</v>
      </c>
      <c r="AJ78" s="2">
        <f t="shared" si="4"/>
        <v>0.0772019345313311</v>
      </c>
      <c r="AK78" s="2">
        <f t="shared" si="4"/>
        <v>980.786346435547</v>
      </c>
      <c r="AL78" s="2">
        <f t="shared" si="4"/>
        <v>3869.94009399414</v>
      </c>
      <c r="AM78" s="2">
        <f t="shared" si="4"/>
        <v>3869.93978881836</v>
      </c>
      <c r="AN78" s="2">
        <f t="shared" si="4"/>
        <v>0.00030517578125</v>
      </c>
      <c r="AO78" s="2">
        <f t="shared" si="4"/>
        <v>3416.82965087891</v>
      </c>
      <c r="AP78" s="2">
        <f t="shared" si="4"/>
        <v>-24827.716796875</v>
      </c>
      <c r="AQ78" s="2">
        <f t="shared" si="4"/>
        <v>5760.47412109375</v>
      </c>
      <c r="AR78" s="2">
        <f t="shared" si="4"/>
        <v>6392.38159179688</v>
      </c>
      <c r="AS78" s="2">
        <f t="shared" si="4"/>
        <v>37668.712890625</v>
      </c>
      <c r="AT78" s="2">
        <f t="shared" si="4"/>
        <v>3108.02392578125</v>
      </c>
      <c r="AU78" s="1"/>
    </row>
    <row r="79" spans="1:47">
      <c r="A79" s="1" t="s">
        <v>6</v>
      </c>
      <c r="B79" s="2">
        <v>2007</v>
      </c>
      <c r="C79" s="2">
        <f t="shared" si="3"/>
        <v>26736.81</v>
      </c>
      <c r="D79" s="2">
        <f t="shared" si="3"/>
        <v>33546.56</v>
      </c>
      <c r="E79" s="2">
        <f t="shared" si="3"/>
        <v>73536.2332178834</v>
      </c>
      <c r="F79" s="2">
        <f t="shared" si="3"/>
        <v>3830.4767</v>
      </c>
      <c r="G79" s="2">
        <f t="shared" si="3"/>
        <v>11299.87</v>
      </c>
      <c r="H79" s="2">
        <f t="shared" si="3"/>
        <v>9734</v>
      </c>
      <c r="I79" s="2">
        <f t="shared" si="3"/>
        <v>6.4881546497345</v>
      </c>
      <c r="J79" s="2">
        <f t="shared" si="3"/>
        <v>25.387345790863</v>
      </c>
      <c r="K79" s="2">
        <f t="shared" si="3"/>
        <v>1.27514582872391</v>
      </c>
      <c r="L79" s="2">
        <f t="shared" si="3"/>
        <v>1.37928995490074</v>
      </c>
      <c r="M79" s="2">
        <f t="shared" si="3"/>
        <v>11.7003626823425</v>
      </c>
      <c r="N79" s="2">
        <f t="shared" si="3"/>
        <v>9734</v>
      </c>
      <c r="O79" s="2">
        <f t="shared" si="3"/>
        <v>73536.234375</v>
      </c>
      <c r="P79" s="2">
        <f t="shared" si="3"/>
        <v>-0.00115711646503769</v>
      </c>
      <c r="Q79" s="1" t="s">
        <v>6</v>
      </c>
      <c r="R79" s="2">
        <f t="shared" si="4"/>
        <v>67893.3837890625</v>
      </c>
      <c r="S79" s="2">
        <f t="shared" si="4"/>
        <v>6.49133622646332</v>
      </c>
      <c r="T79" s="2">
        <f t="shared" si="4"/>
        <v>29.7545118331909</v>
      </c>
      <c r="U79" s="2">
        <f t="shared" si="4"/>
        <v>1.16369061172009</v>
      </c>
      <c r="V79" s="2">
        <f t="shared" si="4"/>
        <v>1.41192445158958</v>
      </c>
      <c r="W79" s="2">
        <f t="shared" si="4"/>
        <v>9.9858603477478</v>
      </c>
      <c r="X79" s="2">
        <f t="shared" si="4"/>
        <v>9574</v>
      </c>
      <c r="Y79" s="2">
        <f t="shared" si="4"/>
        <v>70676.9677734375</v>
      </c>
      <c r="Z79" s="2">
        <f t="shared" si="4"/>
        <v>-0.000943671955610625</v>
      </c>
      <c r="AA79" s="2">
        <f t="shared" si="4"/>
        <v>166.503848075867</v>
      </c>
      <c r="AB79" s="2">
        <f t="shared" si="4"/>
        <v>-0.474623635411263</v>
      </c>
      <c r="AC79" s="2">
        <f t="shared" si="4"/>
        <v>-11463.2365722656</v>
      </c>
      <c r="AD79" s="2">
        <f t="shared" si="4"/>
        <v>0.240633174777031</v>
      </c>
      <c r="AE79" s="2">
        <f t="shared" si="4"/>
        <v>5123.77606201172</v>
      </c>
      <c r="AF79" s="2">
        <f t="shared" si="4"/>
        <v>-0.109424428083003</v>
      </c>
      <c r="AG79" s="2">
        <f t="shared" si="4"/>
        <v>-1639.79254150391</v>
      </c>
      <c r="AH79" s="2">
        <f t="shared" si="4"/>
        <v>0.480966351926327</v>
      </c>
      <c r="AI79" s="2">
        <f t="shared" si="4"/>
        <v>12305.6276855469</v>
      </c>
      <c r="AJ79" s="2">
        <f t="shared" si="4"/>
        <v>0.0888177542947233</v>
      </c>
      <c r="AK79" s="2">
        <f t="shared" si="4"/>
        <v>1149.96768188477</v>
      </c>
      <c r="AL79" s="2">
        <f t="shared" si="4"/>
        <v>5642.84759521484</v>
      </c>
      <c r="AM79" s="2">
        <f t="shared" si="4"/>
        <v>5642.84606933594</v>
      </c>
      <c r="AN79" s="2">
        <f t="shared" si="4"/>
        <v>0.00152587890625</v>
      </c>
      <c r="AO79" s="2">
        <f t="shared" si="4"/>
        <v>3583.33367919922</v>
      </c>
      <c r="AP79" s="2">
        <f t="shared" si="4"/>
        <v>-36290.9536132812</v>
      </c>
      <c r="AQ79" s="2">
        <f t="shared" si="4"/>
        <v>10884.2496643066</v>
      </c>
      <c r="AR79" s="2">
        <f t="shared" si="4"/>
        <v>4752.58911132813</v>
      </c>
      <c r="AS79" s="2">
        <f t="shared" si="4"/>
        <v>49974.3393554687</v>
      </c>
      <c r="AT79" s="2">
        <f t="shared" si="4"/>
        <v>4257.99163818359</v>
      </c>
      <c r="AU79" s="1"/>
    </row>
    <row r="80" spans="1:47">
      <c r="A80" s="1" t="s">
        <v>6</v>
      </c>
      <c r="B80" s="2">
        <v>2008</v>
      </c>
      <c r="C80" s="2">
        <f t="shared" si="3"/>
        <v>31195.63</v>
      </c>
      <c r="D80" s="2">
        <f t="shared" si="3"/>
        <v>34714.31</v>
      </c>
      <c r="E80" s="2">
        <f t="shared" si="3"/>
        <v>76386.9459731354</v>
      </c>
      <c r="F80" s="2">
        <f t="shared" si="3"/>
        <v>4708.6798</v>
      </c>
      <c r="G80" s="2">
        <f t="shared" si="3"/>
        <v>13699.97</v>
      </c>
      <c r="H80" s="2">
        <f t="shared" si="3"/>
        <v>9936</v>
      </c>
      <c r="I80" s="2">
        <f t="shared" si="3"/>
        <v>6.38719439506531</v>
      </c>
      <c r="J80" s="2">
        <f t="shared" si="3"/>
        <v>21.1873180866241</v>
      </c>
      <c r="K80" s="2">
        <f t="shared" si="3"/>
        <v>1.37290644645691</v>
      </c>
      <c r="L80" s="2">
        <f t="shared" si="3"/>
        <v>1.42909462749958</v>
      </c>
      <c r="M80" s="2">
        <f t="shared" si="3"/>
        <v>13.1089060306549</v>
      </c>
      <c r="N80" s="2">
        <f t="shared" si="3"/>
        <v>9936</v>
      </c>
      <c r="O80" s="2">
        <f t="shared" si="3"/>
        <v>76386.9462890625</v>
      </c>
      <c r="P80" s="2">
        <f t="shared" si="3"/>
        <v>-0.000315927085466683</v>
      </c>
      <c r="Q80" s="1" t="s">
        <v>6</v>
      </c>
      <c r="R80" s="2">
        <f t="shared" si="4"/>
        <v>73536.2314453125</v>
      </c>
      <c r="S80" s="2">
        <f t="shared" si="4"/>
        <v>6.4881546497345</v>
      </c>
      <c r="T80" s="2">
        <f t="shared" si="4"/>
        <v>25.387345790863</v>
      </c>
      <c r="U80" s="2">
        <f t="shared" si="4"/>
        <v>1.27514582872391</v>
      </c>
      <c r="V80" s="2">
        <f t="shared" si="4"/>
        <v>1.37928995490074</v>
      </c>
      <c r="W80" s="2">
        <f t="shared" si="4"/>
        <v>11.7003626823425</v>
      </c>
      <c r="X80" s="2">
        <f t="shared" si="4"/>
        <v>9734</v>
      </c>
      <c r="Y80" s="2">
        <f t="shared" si="4"/>
        <v>74946.951171875</v>
      </c>
      <c r="Z80" s="2">
        <f t="shared" si="4"/>
        <v>-0.0525166392326355</v>
      </c>
      <c r="AA80" s="2">
        <f t="shared" si="4"/>
        <v>166.009765625</v>
      </c>
      <c r="AB80" s="2">
        <f t="shared" si="4"/>
        <v>-0.520039513707161</v>
      </c>
      <c r="AC80" s="2">
        <f t="shared" si="4"/>
        <v>-13786.2602539062</v>
      </c>
      <c r="AD80" s="2">
        <f t="shared" si="4"/>
        <v>0.113978801295161</v>
      </c>
      <c r="AE80" s="2">
        <f t="shared" si="4"/>
        <v>2329.87658691406</v>
      </c>
      <c r="AF80" s="2">
        <f t="shared" si="4"/>
        <v>0.0317830666899681</v>
      </c>
      <c r="AG80" s="2">
        <f t="shared" si="4"/>
        <v>2095.26062011719</v>
      </c>
      <c r="AH80" s="2">
        <f t="shared" si="4"/>
        <v>0.385774508118629</v>
      </c>
      <c r="AI80" s="2">
        <f t="shared" si="4"/>
        <v>10562.2114868164</v>
      </c>
      <c r="AJ80" s="2">
        <f t="shared" si="4"/>
        <v>0.115002325735986</v>
      </c>
      <c r="AK80" s="2">
        <f t="shared" si="4"/>
        <v>1483.61285400391</v>
      </c>
      <c r="AL80" s="2">
        <f t="shared" si="4"/>
        <v>2850.71276855469</v>
      </c>
      <c r="AM80" s="2">
        <f t="shared" si="4"/>
        <v>2850.71099853516</v>
      </c>
      <c r="AN80" s="2">
        <f t="shared" si="4"/>
        <v>0.00177001953125</v>
      </c>
      <c r="AO80" s="2">
        <f t="shared" ref="AO80:AT80" si="5">AO10+AO33+AO56</f>
        <v>3749.34341430664</v>
      </c>
      <c r="AP80" s="2">
        <f t="shared" si="5"/>
        <v>-50077.2138671875</v>
      </c>
      <c r="AQ80" s="2">
        <f t="shared" si="5"/>
        <v>13214.1266174316</v>
      </c>
      <c r="AR80" s="2">
        <f t="shared" si="5"/>
        <v>6847.84985351563</v>
      </c>
      <c r="AS80" s="2">
        <f t="shared" si="5"/>
        <v>60536.552734375</v>
      </c>
      <c r="AT80" s="2">
        <f t="shared" si="5"/>
        <v>5741.60461425781</v>
      </c>
      <c r="AU80" s="1"/>
    </row>
    <row r="81" spans="1:47">
      <c r="A81" s="1" t="s">
        <v>6</v>
      </c>
      <c r="B81" s="2">
        <v>2009</v>
      </c>
      <c r="C81" s="2">
        <f t="shared" si="3"/>
        <v>33917.37</v>
      </c>
      <c r="D81" s="2">
        <f t="shared" si="3"/>
        <v>36450.42</v>
      </c>
      <c r="E81" s="2">
        <f t="shared" si="3"/>
        <v>76430.6445837734</v>
      </c>
      <c r="F81" s="2">
        <f t="shared" si="3"/>
        <v>5791.233</v>
      </c>
      <c r="G81" s="2">
        <f t="shared" si="3"/>
        <v>13909.05</v>
      </c>
      <c r="H81" s="2">
        <f t="shared" si="3"/>
        <v>10122</v>
      </c>
      <c r="I81" s="2">
        <f t="shared" si="3"/>
        <v>6.16467332839966</v>
      </c>
      <c r="J81" s="2">
        <f t="shared" si="3"/>
        <v>17.8860182762146</v>
      </c>
      <c r="K81" s="2">
        <f t="shared" si="3"/>
        <v>1.61150622367859</v>
      </c>
      <c r="L81" s="2">
        <f t="shared" si="3"/>
        <v>1.33449937403202</v>
      </c>
      <c r="M81" s="2">
        <f t="shared" si="3"/>
        <v>13.7615852355957</v>
      </c>
      <c r="N81" s="2">
        <f t="shared" si="3"/>
        <v>10122</v>
      </c>
      <c r="O81" s="2">
        <f t="shared" si="3"/>
        <v>76430.64453125</v>
      </c>
      <c r="P81" s="2">
        <f t="shared" si="3"/>
        <v>5.25233772350475e-5</v>
      </c>
      <c r="Q81" s="1" t="s">
        <v>6</v>
      </c>
      <c r="R81" s="2">
        <f t="shared" ref="R81:AT89" si="6">R11+R34+R57</f>
        <v>76386.947265625</v>
      </c>
      <c r="S81" s="2">
        <f t="shared" si="6"/>
        <v>6.38719439506531</v>
      </c>
      <c r="T81" s="2">
        <f t="shared" si="6"/>
        <v>21.1873180866241</v>
      </c>
      <c r="U81" s="2">
        <f t="shared" si="6"/>
        <v>1.37290644645691</v>
      </c>
      <c r="V81" s="2">
        <f t="shared" si="6"/>
        <v>1.42909462749958</v>
      </c>
      <c r="W81" s="2">
        <f t="shared" si="6"/>
        <v>13.1089060306549</v>
      </c>
      <c r="X81" s="2">
        <f t="shared" si="6"/>
        <v>9936</v>
      </c>
      <c r="Y81" s="2">
        <f t="shared" si="6"/>
        <v>76400.22265625</v>
      </c>
      <c r="Z81" s="2">
        <f t="shared" si="6"/>
        <v>-0.114839523506816</v>
      </c>
      <c r="AA81" s="2">
        <f t="shared" si="6"/>
        <v>-3753.38461399078</v>
      </c>
      <c r="AB81" s="2">
        <f t="shared" si="6"/>
        <v>-0.480515226721764</v>
      </c>
      <c r="AC81" s="2">
        <f t="shared" si="6"/>
        <v>-13024.4322509766</v>
      </c>
      <c r="AD81" s="2">
        <f t="shared" si="6"/>
        <v>0.575786516070366</v>
      </c>
      <c r="AE81" s="2">
        <f t="shared" si="6"/>
        <v>15968.7401123047</v>
      </c>
      <c r="AF81" s="2">
        <f t="shared" si="6"/>
        <v>-0.186833593994379</v>
      </c>
      <c r="AG81" s="2">
        <f t="shared" si="6"/>
        <v>-5260.74841308594</v>
      </c>
      <c r="AH81" s="2">
        <f t="shared" si="6"/>
        <v>0.161294218152761</v>
      </c>
      <c r="AI81" s="2">
        <f t="shared" si="6"/>
        <v>4780.09701538086</v>
      </c>
      <c r="AJ81" s="2">
        <f t="shared" si="6"/>
        <v>0.0987181589007378</v>
      </c>
      <c r="AK81" s="2">
        <f t="shared" si="6"/>
        <v>1333.42373657227</v>
      </c>
      <c r="AL81" s="2">
        <f t="shared" si="6"/>
        <v>43.6985931396484</v>
      </c>
      <c r="AM81" s="2">
        <f t="shared" si="6"/>
        <v>43.6957397460938</v>
      </c>
      <c r="AN81" s="2">
        <f t="shared" si="6"/>
        <v>0.0028533935546875</v>
      </c>
      <c r="AO81" s="2">
        <f t="shared" si="6"/>
        <v>-4.04130554199219</v>
      </c>
      <c r="AP81" s="2">
        <f t="shared" si="6"/>
        <v>-63101.64453125</v>
      </c>
      <c r="AQ81" s="2">
        <f t="shared" si="6"/>
        <v>29182.8669433594</v>
      </c>
      <c r="AR81" s="2">
        <f t="shared" si="6"/>
        <v>1587.1015625</v>
      </c>
      <c r="AS81" s="2">
        <f t="shared" si="6"/>
        <v>65316.6513671875</v>
      </c>
      <c r="AT81" s="2">
        <f t="shared" si="6"/>
        <v>7075.02819824219</v>
      </c>
      <c r="AU81" s="1"/>
    </row>
    <row r="82" spans="1:47">
      <c r="A82" s="1" t="s">
        <v>6</v>
      </c>
      <c r="B82" s="2">
        <v>2010</v>
      </c>
      <c r="C82" s="2">
        <f t="shared" si="3"/>
        <v>39798.36</v>
      </c>
      <c r="D82" s="2">
        <f t="shared" si="3"/>
        <v>38421.11</v>
      </c>
      <c r="E82" s="2">
        <f t="shared" si="3"/>
        <v>92051.3061983176</v>
      </c>
      <c r="F82" s="2">
        <f t="shared" si="3"/>
        <v>6914.4008</v>
      </c>
      <c r="G82" s="2">
        <f t="shared" si="3"/>
        <v>16728.87</v>
      </c>
      <c r="H82" s="2">
        <f t="shared" si="3"/>
        <v>10455</v>
      </c>
      <c r="I82" s="2">
        <f t="shared" si="3"/>
        <v>6.53915297985077</v>
      </c>
      <c r="J82" s="2">
        <f t="shared" si="3"/>
        <v>15.8871059417725</v>
      </c>
      <c r="K82" s="2">
        <f t="shared" si="3"/>
        <v>1.59045132994652</v>
      </c>
      <c r="L82" s="2">
        <f t="shared" si="3"/>
        <v>1.36111603677273</v>
      </c>
      <c r="M82" s="2">
        <f t="shared" si="3"/>
        <v>15.3879723548889</v>
      </c>
      <c r="N82" s="2">
        <f t="shared" si="3"/>
        <v>10455</v>
      </c>
      <c r="O82" s="2">
        <f t="shared" si="3"/>
        <v>92051.3076171875</v>
      </c>
      <c r="P82" s="2">
        <f t="shared" si="3"/>
        <v>-0.00141886985511519</v>
      </c>
      <c r="Q82" s="1" t="s">
        <v>6</v>
      </c>
      <c r="R82" s="2">
        <f t="shared" si="6"/>
        <v>76430.6435546875</v>
      </c>
      <c r="S82" s="2">
        <f t="shared" si="6"/>
        <v>6.16467332839966</v>
      </c>
      <c r="T82" s="2">
        <f t="shared" si="6"/>
        <v>17.8860182762146</v>
      </c>
      <c r="U82" s="2">
        <f t="shared" si="6"/>
        <v>1.61150622367859</v>
      </c>
      <c r="V82" s="2">
        <f t="shared" si="6"/>
        <v>1.33449937403202</v>
      </c>
      <c r="W82" s="2">
        <f t="shared" si="6"/>
        <v>13.7615852355957</v>
      </c>
      <c r="X82" s="2">
        <f t="shared" si="6"/>
        <v>10122</v>
      </c>
      <c r="Y82" s="2">
        <f t="shared" si="6"/>
        <v>83973.3876953125</v>
      </c>
      <c r="Z82" s="2">
        <f t="shared" si="6"/>
        <v>0.155069246888161</v>
      </c>
      <c r="AA82" s="2">
        <f t="shared" si="6"/>
        <v>11221.6282043457</v>
      </c>
      <c r="AB82" s="2">
        <f t="shared" si="6"/>
        <v>-0.303202450275421</v>
      </c>
      <c r="AC82" s="2">
        <f t="shared" si="6"/>
        <v>-11001.3641967773</v>
      </c>
      <c r="AD82" s="2">
        <f t="shared" si="6"/>
        <v>-0.014544123550877</v>
      </c>
      <c r="AE82" s="2">
        <f t="shared" si="6"/>
        <v>70.7607040405273</v>
      </c>
      <c r="AF82" s="2">
        <f t="shared" si="6"/>
        <v>0.0690691396594048</v>
      </c>
      <c r="AG82" s="2">
        <f t="shared" si="6"/>
        <v>1623.56674194336</v>
      </c>
      <c r="AH82" s="2">
        <f t="shared" si="6"/>
        <v>0.35782279074192</v>
      </c>
      <c r="AI82" s="2">
        <f t="shared" si="6"/>
        <v>11076.8894042969</v>
      </c>
      <c r="AJ82" s="2">
        <f t="shared" si="6"/>
        <v>0.132087590172887</v>
      </c>
      <c r="AK82" s="2">
        <f t="shared" si="6"/>
        <v>2629.18609619141</v>
      </c>
      <c r="AL82" s="2">
        <f t="shared" si="6"/>
        <v>15620.6617431641</v>
      </c>
      <c r="AM82" s="2">
        <f t="shared" si="6"/>
        <v>15620.667175293</v>
      </c>
      <c r="AN82" s="2">
        <f t="shared" si="6"/>
        <v>-0.00543212890625</v>
      </c>
      <c r="AO82" s="2">
        <f t="shared" si="6"/>
        <v>11217.5872650146</v>
      </c>
      <c r="AP82" s="2">
        <f t="shared" si="6"/>
        <v>-74103.0107421875</v>
      </c>
      <c r="AQ82" s="2">
        <f t="shared" si="6"/>
        <v>29253.6279296875</v>
      </c>
      <c r="AR82" s="2">
        <f t="shared" si="6"/>
        <v>3210.66809082031</v>
      </c>
      <c r="AS82" s="2">
        <f t="shared" si="6"/>
        <v>76393.537109375</v>
      </c>
      <c r="AT82" s="2">
        <f t="shared" si="6"/>
        <v>9704.21435546875</v>
      </c>
      <c r="AU82" s="1"/>
    </row>
    <row r="83" spans="1:47">
      <c r="A83" s="1" t="s">
        <v>6</v>
      </c>
      <c r="B83" s="2">
        <v>2011</v>
      </c>
      <c r="C83" s="2">
        <f t="shared" si="3"/>
        <v>46686.01</v>
      </c>
      <c r="D83" s="2">
        <f t="shared" si="3"/>
        <v>41023.44</v>
      </c>
      <c r="E83" s="2">
        <f t="shared" si="3"/>
        <v>96264.4727330104</v>
      </c>
      <c r="F83" s="2">
        <f t="shared" si="3"/>
        <v>8578.95</v>
      </c>
      <c r="G83" s="2">
        <f t="shared" si="3"/>
        <v>20250.01</v>
      </c>
      <c r="H83" s="2">
        <f t="shared" si="3"/>
        <v>10597</v>
      </c>
      <c r="I83" s="2">
        <f t="shared" si="3"/>
        <v>6.32036674022675</v>
      </c>
      <c r="J83" s="2">
        <f t="shared" si="3"/>
        <v>13.5548856258392</v>
      </c>
      <c r="K83" s="2">
        <f t="shared" si="3"/>
        <v>1.69573003053665</v>
      </c>
      <c r="L83" s="2">
        <f t="shared" si="3"/>
        <v>1.39722216129303</v>
      </c>
      <c r="M83" s="2">
        <f t="shared" si="3"/>
        <v>17.4990422725677</v>
      </c>
      <c r="N83" s="2">
        <f t="shared" si="3"/>
        <v>10597</v>
      </c>
      <c r="O83" s="2">
        <f t="shared" si="3"/>
        <v>96264.478515625</v>
      </c>
      <c r="P83" s="2">
        <f t="shared" si="3"/>
        <v>-0.00578261481132358</v>
      </c>
      <c r="Q83" s="1" t="s">
        <v>6</v>
      </c>
      <c r="R83" s="2">
        <f t="shared" si="6"/>
        <v>92051.30859375</v>
      </c>
      <c r="S83" s="2">
        <f t="shared" si="6"/>
        <v>6.53915297985077</v>
      </c>
      <c r="T83" s="2">
        <f t="shared" si="6"/>
        <v>15.8871059417725</v>
      </c>
      <c r="U83" s="2">
        <f t="shared" si="6"/>
        <v>1.59045132994652</v>
      </c>
      <c r="V83" s="2">
        <f t="shared" si="6"/>
        <v>1.36111603677273</v>
      </c>
      <c r="W83" s="2">
        <f t="shared" si="6"/>
        <v>15.3879723548889</v>
      </c>
      <c r="X83" s="2">
        <f t="shared" si="6"/>
        <v>10455</v>
      </c>
      <c r="Y83" s="2">
        <f t="shared" si="6"/>
        <v>94121.6611328125</v>
      </c>
      <c r="Z83" s="2">
        <f t="shared" si="6"/>
        <v>-0.127471476793289</v>
      </c>
      <c r="AA83" s="2">
        <f t="shared" si="6"/>
        <v>-2284.0111618042</v>
      </c>
      <c r="AB83" s="2">
        <f t="shared" si="6"/>
        <v>-0.483617588877678</v>
      </c>
      <c r="AC83" s="2">
        <f t="shared" si="6"/>
        <v>-14918.1552734375</v>
      </c>
      <c r="AD83" s="2">
        <f t="shared" si="6"/>
        <v>0.155342919752002</v>
      </c>
      <c r="AE83" s="2">
        <f t="shared" si="6"/>
        <v>2862.92706298828</v>
      </c>
      <c r="AF83" s="2">
        <f t="shared" si="6"/>
        <v>0.0320330113172531</v>
      </c>
      <c r="AG83" s="2">
        <f t="shared" si="6"/>
        <v>2681.26885986328</v>
      </c>
      <c r="AH83" s="2">
        <f t="shared" si="6"/>
        <v>0.41448549926281</v>
      </c>
      <c r="AI83" s="2">
        <f t="shared" si="6"/>
        <v>14741.5913085937</v>
      </c>
      <c r="AJ83" s="2">
        <f t="shared" si="6"/>
        <v>0.068200534209609</v>
      </c>
      <c r="AK83" s="2">
        <f t="shared" si="6"/>
        <v>1129.54266357422</v>
      </c>
      <c r="AL83" s="2">
        <f t="shared" si="6"/>
        <v>4213.16650390625</v>
      </c>
      <c r="AM83" s="2">
        <f t="shared" si="6"/>
        <v>4213.16375732422</v>
      </c>
      <c r="AN83" s="2">
        <f t="shared" si="6"/>
        <v>0.00274658203125</v>
      </c>
      <c r="AO83" s="2">
        <f t="shared" si="6"/>
        <v>8933.57592010498</v>
      </c>
      <c r="AP83" s="2">
        <f t="shared" si="6"/>
        <v>-89021.1650390625</v>
      </c>
      <c r="AQ83" s="2">
        <f t="shared" si="6"/>
        <v>32116.5544433594</v>
      </c>
      <c r="AR83" s="2">
        <f t="shared" si="6"/>
        <v>5891.93725585938</v>
      </c>
      <c r="AS83" s="2">
        <f t="shared" si="6"/>
        <v>91135.1328125</v>
      </c>
      <c r="AT83" s="2">
        <f t="shared" si="6"/>
        <v>10833.7570800781</v>
      </c>
      <c r="AU83" s="1"/>
    </row>
    <row r="84" spans="1:47">
      <c r="A84" s="1" t="s">
        <v>6</v>
      </c>
      <c r="B84" s="2">
        <v>2012</v>
      </c>
      <c r="C84" s="2">
        <f t="shared" si="3"/>
        <v>51145.22</v>
      </c>
      <c r="D84" s="2">
        <f t="shared" si="3"/>
        <v>42381.54</v>
      </c>
      <c r="E84" s="2">
        <f t="shared" si="3"/>
        <v>101009.882069021</v>
      </c>
      <c r="F84" s="2">
        <f t="shared" si="3"/>
        <v>9907.9567</v>
      </c>
      <c r="G84" s="2">
        <f t="shared" si="3"/>
        <v>21928.98</v>
      </c>
      <c r="H84" s="2">
        <f t="shared" si="3"/>
        <v>10718</v>
      </c>
      <c r="I84" s="2">
        <f t="shared" si="3"/>
        <v>6.37919282913208</v>
      </c>
      <c r="J84" s="2">
        <f t="shared" si="3"/>
        <v>12.123526096344</v>
      </c>
      <c r="K84" s="2">
        <f t="shared" si="3"/>
        <v>1.79476082324982</v>
      </c>
      <c r="L84" s="2">
        <f t="shared" si="3"/>
        <v>1.39241941273212</v>
      </c>
      <c r="M84" s="2">
        <f t="shared" si="3"/>
        <v>18.8955607414246</v>
      </c>
      <c r="N84" s="2">
        <f t="shared" si="3"/>
        <v>10718</v>
      </c>
      <c r="O84" s="2">
        <f t="shared" si="3"/>
        <v>101009.8828125</v>
      </c>
      <c r="P84" s="2">
        <f t="shared" si="3"/>
        <v>-0.000743479147786275</v>
      </c>
      <c r="Q84" s="1" t="s">
        <v>6</v>
      </c>
      <c r="R84" s="2">
        <f t="shared" si="6"/>
        <v>96264.4716796875</v>
      </c>
      <c r="S84" s="2">
        <f t="shared" si="6"/>
        <v>6.32036674022675</v>
      </c>
      <c r="T84" s="2">
        <f t="shared" si="6"/>
        <v>13.5548856258392</v>
      </c>
      <c r="U84" s="2">
        <f t="shared" si="6"/>
        <v>1.69573003053665</v>
      </c>
      <c r="V84" s="2">
        <f t="shared" si="6"/>
        <v>1.39722216129303</v>
      </c>
      <c r="W84" s="2">
        <f t="shared" si="6"/>
        <v>17.4990422725677</v>
      </c>
      <c r="X84" s="2">
        <f t="shared" si="6"/>
        <v>10597</v>
      </c>
      <c r="Y84" s="2">
        <f t="shared" si="6"/>
        <v>98617.9599609375</v>
      </c>
      <c r="Z84" s="2">
        <f t="shared" si="6"/>
        <v>0.033936720341444</v>
      </c>
      <c r="AA84" s="2">
        <f t="shared" si="6"/>
        <v>1566.97058105469</v>
      </c>
      <c r="AB84" s="2">
        <f t="shared" si="6"/>
        <v>-0.322269551455975</v>
      </c>
      <c r="AC84" s="2">
        <f t="shared" si="6"/>
        <v>-11264.6336669922</v>
      </c>
      <c r="AD84" s="2">
        <f t="shared" si="6"/>
        <v>0.187804441899061</v>
      </c>
      <c r="AE84" s="2">
        <f t="shared" si="6"/>
        <v>7346.13873291016</v>
      </c>
      <c r="AF84" s="2">
        <f t="shared" si="6"/>
        <v>-0.02775520645082</v>
      </c>
      <c r="AG84" s="2">
        <f t="shared" si="6"/>
        <v>-1162.23570251465</v>
      </c>
      <c r="AH84" s="2">
        <f t="shared" si="6"/>
        <v>0.228561066091061</v>
      </c>
      <c r="AI84" s="2">
        <f t="shared" si="6"/>
        <v>7279.70007324219</v>
      </c>
      <c r="AJ84" s="2">
        <f t="shared" si="6"/>
        <v>0.0576873598620296</v>
      </c>
      <c r="AK84" s="2">
        <f t="shared" si="6"/>
        <v>979.468780517578</v>
      </c>
      <c r="AL84" s="2">
        <f t="shared" si="6"/>
        <v>4745.40948486328</v>
      </c>
      <c r="AM84" s="2">
        <f t="shared" si="6"/>
        <v>4745.40893554688</v>
      </c>
      <c r="AN84" s="2">
        <f t="shared" si="6"/>
        <v>0.00054931640625</v>
      </c>
      <c r="AO84" s="2">
        <f t="shared" si="6"/>
        <v>10500.546661377</v>
      </c>
      <c r="AP84" s="2">
        <f t="shared" si="6"/>
        <v>-100285.797851562</v>
      </c>
      <c r="AQ84" s="2">
        <f t="shared" si="6"/>
        <v>39462.6938476562</v>
      </c>
      <c r="AR84" s="2">
        <f t="shared" si="6"/>
        <v>4729.70166015625</v>
      </c>
      <c r="AS84" s="2">
        <f t="shared" si="6"/>
        <v>98414.8330078125</v>
      </c>
      <c r="AT84" s="2">
        <f t="shared" si="6"/>
        <v>11813.2255859375</v>
      </c>
      <c r="AU84" s="1"/>
    </row>
    <row r="85" spans="1:47">
      <c r="A85" s="1" t="s">
        <v>6</v>
      </c>
      <c r="B85" s="2">
        <v>2013</v>
      </c>
      <c r="C85" s="2">
        <f t="shared" si="3"/>
        <v>55339.64</v>
      </c>
      <c r="D85" s="2">
        <f t="shared" si="3"/>
        <v>44083.1</v>
      </c>
      <c r="E85" s="2">
        <f t="shared" si="3"/>
        <v>107683.585015339</v>
      </c>
      <c r="F85" s="2">
        <f t="shared" si="3"/>
        <v>11132.4473</v>
      </c>
      <c r="G85" s="2">
        <f t="shared" si="3"/>
        <v>23410.25</v>
      </c>
      <c r="H85" s="2">
        <f t="shared" si="3"/>
        <v>10823</v>
      </c>
      <c r="I85" s="2">
        <f t="shared" si="3"/>
        <v>6.24859809875488</v>
      </c>
      <c r="J85" s="2">
        <f t="shared" si="3"/>
        <v>11.3567998409271</v>
      </c>
      <c r="K85" s="2">
        <f t="shared" si="3"/>
        <v>1.89592552185059</v>
      </c>
      <c r="L85" s="2">
        <f t="shared" si="3"/>
        <v>1.382773026824</v>
      </c>
      <c r="M85" s="2">
        <f t="shared" si="3"/>
        <v>20.3279023170471</v>
      </c>
      <c r="N85" s="2">
        <f t="shared" si="3"/>
        <v>10823</v>
      </c>
      <c r="O85" s="2">
        <f t="shared" si="3"/>
        <v>107683.590820312</v>
      </c>
      <c r="P85" s="2">
        <f t="shared" si="3"/>
        <v>-0.00580497400369495</v>
      </c>
      <c r="Q85" s="1" t="s">
        <v>6</v>
      </c>
      <c r="R85" s="2">
        <f t="shared" si="6"/>
        <v>101009.880859375</v>
      </c>
      <c r="S85" s="2">
        <f t="shared" si="6"/>
        <v>6.37919282913208</v>
      </c>
      <c r="T85" s="2">
        <f t="shared" si="6"/>
        <v>12.123526096344</v>
      </c>
      <c r="U85" s="2">
        <f t="shared" si="6"/>
        <v>1.79476082324982</v>
      </c>
      <c r="V85" s="2">
        <f t="shared" si="6"/>
        <v>1.39241941273212</v>
      </c>
      <c r="W85" s="2">
        <f t="shared" si="6"/>
        <v>18.8955607414246</v>
      </c>
      <c r="X85" s="2">
        <f t="shared" si="6"/>
        <v>10718</v>
      </c>
      <c r="Y85" s="2">
        <f t="shared" si="6"/>
        <v>104291.486328125</v>
      </c>
      <c r="Z85" s="2">
        <f t="shared" si="6"/>
        <v>-0.0961972996592522</v>
      </c>
      <c r="AA85" s="2">
        <f t="shared" si="6"/>
        <v>2624.18615722656</v>
      </c>
      <c r="AB85" s="2">
        <f t="shared" si="6"/>
        <v>-0.233992706984282</v>
      </c>
      <c r="AC85" s="2">
        <f t="shared" si="6"/>
        <v>-6044.60009765625</v>
      </c>
      <c r="AD85" s="2">
        <f t="shared" si="6"/>
        <v>0.164678312838078</v>
      </c>
      <c r="AE85" s="2">
        <f t="shared" si="6"/>
        <v>3838.99652099609</v>
      </c>
      <c r="AF85" s="2">
        <f t="shared" si="6"/>
        <v>-0.0391906509175897</v>
      </c>
      <c r="AG85" s="2">
        <f t="shared" si="6"/>
        <v>-207.519561767578</v>
      </c>
      <c r="AH85" s="2">
        <f t="shared" si="6"/>
        <v>0.201352350413799</v>
      </c>
      <c r="AI85" s="2">
        <f t="shared" si="6"/>
        <v>5599.37530517578</v>
      </c>
      <c r="AJ85" s="2">
        <f t="shared" si="6"/>
        <v>0.0488963276147842</v>
      </c>
      <c r="AK85" s="2">
        <f t="shared" si="6"/>
        <v>863.268356323242</v>
      </c>
      <c r="AL85" s="2">
        <f t="shared" si="6"/>
        <v>6673.7029876709</v>
      </c>
      <c r="AM85" s="2">
        <f t="shared" si="6"/>
        <v>6673.70703125</v>
      </c>
      <c r="AN85" s="2">
        <f t="shared" si="6"/>
        <v>-0.0040435791015625</v>
      </c>
      <c r="AO85" s="2">
        <f t="shared" si="6"/>
        <v>13124.7332763672</v>
      </c>
      <c r="AP85" s="2">
        <f t="shared" si="6"/>
        <v>-106330.396484375</v>
      </c>
      <c r="AQ85" s="2">
        <f t="shared" si="6"/>
        <v>43301.6904296875</v>
      </c>
      <c r="AR85" s="2">
        <f t="shared" si="6"/>
        <v>4522.181640625</v>
      </c>
      <c r="AS85" s="2">
        <f t="shared" si="6"/>
        <v>104014.208984375</v>
      </c>
      <c r="AT85" s="2">
        <f t="shared" si="6"/>
        <v>12676.494140625</v>
      </c>
      <c r="AU85" s="1"/>
    </row>
    <row r="86" spans="1:47">
      <c r="A86" s="1" t="s">
        <v>6</v>
      </c>
      <c r="B86" s="2">
        <v>2014</v>
      </c>
      <c r="C86" s="2">
        <f t="shared" si="3"/>
        <v>58775.52</v>
      </c>
      <c r="D86" s="2">
        <f t="shared" si="3"/>
        <v>44106.41</v>
      </c>
      <c r="E86" s="2">
        <f t="shared" si="3"/>
        <v>104278.851345936</v>
      </c>
      <c r="F86" s="2">
        <f t="shared" si="3"/>
        <v>12086.67</v>
      </c>
      <c r="G86" s="2">
        <f t="shared" si="3"/>
        <v>24156.53</v>
      </c>
      <c r="H86" s="2">
        <f t="shared" si="3"/>
        <v>10923</v>
      </c>
      <c r="I86" s="2">
        <f t="shared" si="3"/>
        <v>6.05189085006714</v>
      </c>
      <c r="J86" s="2">
        <f t="shared" si="3"/>
        <v>10.5360386371613</v>
      </c>
      <c r="K86" s="2">
        <f t="shared" si="3"/>
        <v>1.96598196029663</v>
      </c>
      <c r="L86" s="2">
        <f t="shared" si="3"/>
        <v>1.35752673447132</v>
      </c>
      <c r="M86" s="2">
        <f t="shared" si="3"/>
        <v>21.4487383365631</v>
      </c>
      <c r="N86" s="2">
        <f t="shared" si="3"/>
        <v>10923</v>
      </c>
      <c r="O86" s="2">
        <f t="shared" si="3"/>
        <v>104278.84375</v>
      </c>
      <c r="P86" s="2">
        <f t="shared" si="3"/>
        <v>0.00759593595284969</v>
      </c>
      <c r="Q86" s="1" t="s">
        <v>6</v>
      </c>
      <c r="R86" s="2">
        <f t="shared" si="6"/>
        <v>107683.58203125</v>
      </c>
      <c r="S86" s="2">
        <f t="shared" si="6"/>
        <v>6.24859809875488</v>
      </c>
      <c r="T86" s="2">
        <f t="shared" si="6"/>
        <v>11.3567998409271</v>
      </c>
      <c r="U86" s="2">
        <f t="shared" si="6"/>
        <v>1.89592552185059</v>
      </c>
      <c r="V86" s="2">
        <f t="shared" si="6"/>
        <v>1.382773026824</v>
      </c>
      <c r="W86" s="2">
        <f t="shared" si="6"/>
        <v>20.3279023170471</v>
      </c>
      <c r="X86" s="2">
        <f t="shared" si="6"/>
        <v>10823</v>
      </c>
      <c r="Y86" s="2">
        <f t="shared" si="6"/>
        <v>105970.665039062</v>
      </c>
      <c r="Z86" s="2">
        <f t="shared" si="6"/>
        <v>-0.0951104070991278</v>
      </c>
      <c r="AA86" s="2">
        <f t="shared" si="6"/>
        <v>-3139.37966918945</v>
      </c>
      <c r="AB86" s="2">
        <f t="shared" si="6"/>
        <v>-0.225916258990765</v>
      </c>
      <c r="AC86" s="2">
        <f t="shared" si="6"/>
        <v>-7743.52160644531</v>
      </c>
      <c r="AD86" s="2">
        <f t="shared" si="6"/>
        <v>0.13719985820353</v>
      </c>
      <c r="AE86" s="2">
        <f t="shared" si="6"/>
        <v>5185.86236572266</v>
      </c>
      <c r="AF86" s="2">
        <f t="shared" si="6"/>
        <v>-0.0611778143793344</v>
      </c>
      <c r="AG86" s="2">
        <f t="shared" si="6"/>
        <v>-2641.47492980957</v>
      </c>
      <c r="AH86" s="2">
        <f t="shared" si="6"/>
        <v>0.147717159241438</v>
      </c>
      <c r="AI86" s="2">
        <f t="shared" si="6"/>
        <v>4133.81146240234</v>
      </c>
      <c r="AJ86" s="2">
        <f t="shared" si="6"/>
        <v>0.0395922032184899</v>
      </c>
      <c r="AK86" s="2">
        <f t="shared" si="6"/>
        <v>799.955947875977</v>
      </c>
      <c r="AL86" s="2">
        <f t="shared" si="6"/>
        <v>-3404.7336807251</v>
      </c>
      <c r="AM86" s="2">
        <f t="shared" si="6"/>
        <v>-3404.74641418457</v>
      </c>
      <c r="AN86" s="2">
        <f t="shared" si="6"/>
        <v>0.0127334594726562</v>
      </c>
      <c r="AO86" s="2">
        <f t="shared" si="6"/>
        <v>9985.3525390625</v>
      </c>
      <c r="AP86" s="2">
        <f t="shared" si="6"/>
        <v>-114073.919921875</v>
      </c>
      <c r="AQ86" s="2">
        <f t="shared" si="6"/>
        <v>48487.5517578125</v>
      </c>
      <c r="AR86" s="2">
        <f t="shared" si="6"/>
        <v>1880.70678710937</v>
      </c>
      <c r="AS86" s="2">
        <f t="shared" si="6"/>
        <v>108148.016601562</v>
      </c>
      <c r="AT86" s="2">
        <f t="shared" si="6"/>
        <v>13476.4501953125</v>
      </c>
      <c r="AU86" s="1"/>
    </row>
    <row r="87" spans="1:47">
      <c r="A87" s="1" t="s">
        <v>6</v>
      </c>
      <c r="B87" s="2">
        <v>2015</v>
      </c>
      <c r="C87" s="2">
        <f t="shared" si="3"/>
        <v>62057.01</v>
      </c>
      <c r="D87" s="2">
        <f t="shared" si="3"/>
        <v>45917.57</v>
      </c>
      <c r="E87" s="2">
        <f t="shared" si="3"/>
        <v>103552.909065069</v>
      </c>
      <c r="F87" s="2">
        <f t="shared" si="3"/>
        <v>14602.24</v>
      </c>
      <c r="G87" s="2">
        <f t="shared" si="3"/>
        <v>23319.71</v>
      </c>
      <c r="H87" s="2">
        <f t="shared" si="3"/>
        <v>10972</v>
      </c>
      <c r="I87" s="2">
        <f t="shared" si="3"/>
        <v>5.81463170051575</v>
      </c>
      <c r="J87" s="2">
        <f t="shared" si="3"/>
        <v>9.19535195827484</v>
      </c>
      <c r="K87" s="2">
        <f t="shared" si="3"/>
        <v>2.45516681671143</v>
      </c>
      <c r="L87" s="2">
        <f t="shared" si="3"/>
        <v>1.26986898481846</v>
      </c>
      <c r="M87" s="2">
        <f t="shared" si="3"/>
        <v>22.4795296192169</v>
      </c>
      <c r="N87" s="2">
        <f t="shared" si="3"/>
        <v>10972</v>
      </c>
      <c r="O87" s="2">
        <f t="shared" si="3"/>
        <v>103552.915039062</v>
      </c>
      <c r="P87" s="2">
        <f t="shared" si="3"/>
        <v>-0.00597399330945336</v>
      </c>
      <c r="Q87" s="1" t="s">
        <v>6</v>
      </c>
      <c r="R87" s="2">
        <f t="shared" si="6"/>
        <v>104278.852539062</v>
      </c>
      <c r="S87" s="2">
        <f t="shared" si="6"/>
        <v>6.05189085006714</v>
      </c>
      <c r="T87" s="2">
        <f t="shared" si="6"/>
        <v>10.5360386371613</v>
      </c>
      <c r="U87" s="2">
        <f t="shared" si="6"/>
        <v>1.96598196029663</v>
      </c>
      <c r="V87" s="2">
        <f t="shared" si="6"/>
        <v>1.35752673447132</v>
      </c>
      <c r="W87" s="2">
        <f t="shared" si="6"/>
        <v>21.4487383365631</v>
      </c>
      <c r="X87" s="2">
        <f t="shared" si="6"/>
        <v>10923</v>
      </c>
      <c r="Y87" s="2">
        <f t="shared" si="6"/>
        <v>103915.009765625</v>
      </c>
      <c r="Z87" s="2">
        <f t="shared" si="6"/>
        <v>-0.101205795770511</v>
      </c>
      <c r="AA87" s="2">
        <f t="shared" si="6"/>
        <v>-5421.16055965424</v>
      </c>
      <c r="AB87" s="2">
        <f t="shared" si="6"/>
        <v>-0.469002805650234</v>
      </c>
      <c r="AC87" s="2">
        <f t="shared" si="6"/>
        <v>-13966.4053955078</v>
      </c>
      <c r="AD87" s="2">
        <f t="shared" si="6"/>
        <v>0.614716649055481</v>
      </c>
      <c r="AE87" s="2">
        <f t="shared" si="6"/>
        <v>23254.3103027344</v>
      </c>
      <c r="AF87" s="2">
        <f t="shared" si="6"/>
        <v>-0.223674576729536</v>
      </c>
      <c r="AG87" s="2">
        <f t="shared" si="6"/>
        <v>-9304.50421142578</v>
      </c>
      <c r="AH87" s="2">
        <f t="shared" si="6"/>
        <v>0.128264467231929</v>
      </c>
      <c r="AI87" s="2">
        <f t="shared" si="6"/>
        <v>4293.38499450684</v>
      </c>
      <c r="AJ87" s="2">
        <f t="shared" si="6"/>
        <v>0.0177732519805431</v>
      </c>
      <c r="AK87" s="2">
        <f t="shared" si="6"/>
        <v>418.443008422852</v>
      </c>
      <c r="AL87" s="2">
        <f t="shared" si="6"/>
        <v>-725.942291259766</v>
      </c>
      <c r="AM87" s="2">
        <f t="shared" si="6"/>
        <v>-725.931579589844</v>
      </c>
      <c r="AN87" s="2">
        <f t="shared" si="6"/>
        <v>-0.010711669921875</v>
      </c>
      <c r="AO87" s="2">
        <f t="shared" si="6"/>
        <v>4564.19250488281</v>
      </c>
      <c r="AP87" s="2">
        <f t="shared" si="6"/>
        <v>-128040.32421875</v>
      </c>
      <c r="AQ87" s="2">
        <f t="shared" si="6"/>
        <v>71741.8642578125</v>
      </c>
      <c r="AR87" s="2">
        <f t="shared" si="6"/>
        <v>-7423.79736328125</v>
      </c>
      <c r="AS87" s="2">
        <f t="shared" si="6"/>
        <v>112441.3984375</v>
      </c>
      <c r="AT87" s="2">
        <f t="shared" si="6"/>
        <v>13894.8930664062</v>
      </c>
      <c r="AU87" s="1"/>
    </row>
    <row r="88" spans="1:47">
      <c r="A88" s="1" t="s">
        <v>6</v>
      </c>
      <c r="B88" s="2">
        <v>2016</v>
      </c>
      <c r="C88" s="2">
        <f t="shared" ref="C88:P93" si="7">C18+C41+C64</f>
        <v>66992.5</v>
      </c>
      <c r="D88" s="2">
        <f t="shared" si="7"/>
        <v>46416.18</v>
      </c>
      <c r="E88" s="2">
        <f t="shared" si="7"/>
        <v>104648.702584141</v>
      </c>
      <c r="F88" s="2">
        <f t="shared" si="7"/>
        <v>16155.73</v>
      </c>
      <c r="G88" s="2">
        <f t="shared" si="7"/>
        <v>24219.27</v>
      </c>
      <c r="H88" s="2">
        <f t="shared" si="7"/>
        <v>11013</v>
      </c>
      <c r="I88" s="2">
        <f t="shared" si="7"/>
        <v>5.72026586532593</v>
      </c>
      <c r="J88" s="2">
        <f t="shared" si="7"/>
        <v>8.45336854457855</v>
      </c>
      <c r="K88" s="2">
        <f t="shared" si="7"/>
        <v>2.58658397197723</v>
      </c>
      <c r="L88" s="2">
        <f t="shared" si="7"/>
        <v>1.21199776232243</v>
      </c>
      <c r="M88" s="2">
        <f t="shared" si="7"/>
        <v>24.13405585289</v>
      </c>
      <c r="N88" s="2">
        <f t="shared" si="7"/>
        <v>11013</v>
      </c>
      <c r="O88" s="2">
        <f t="shared" si="7"/>
        <v>104648.706054687</v>
      </c>
      <c r="P88" s="2">
        <f t="shared" si="7"/>
        <v>-0.0034705469297478</v>
      </c>
      <c r="Q88" s="1" t="s">
        <v>6</v>
      </c>
      <c r="R88" s="2">
        <f t="shared" si="6"/>
        <v>103552.907226562</v>
      </c>
      <c r="S88" s="2">
        <f t="shared" si="6"/>
        <v>5.81463170051575</v>
      </c>
      <c r="T88" s="2">
        <f t="shared" si="6"/>
        <v>9.19535195827484</v>
      </c>
      <c r="U88" s="2">
        <f t="shared" si="6"/>
        <v>2.45516681671143</v>
      </c>
      <c r="V88" s="2">
        <f t="shared" si="6"/>
        <v>1.26986898481846</v>
      </c>
      <c r="W88" s="2">
        <f t="shared" si="6"/>
        <v>22.4795296192169</v>
      </c>
      <c r="X88" s="2">
        <f t="shared" si="6"/>
        <v>10972</v>
      </c>
      <c r="Y88" s="2">
        <f t="shared" si="6"/>
        <v>104094.662109375</v>
      </c>
      <c r="Z88" s="2">
        <f t="shared" si="6"/>
        <v>-0.0676510203629732</v>
      </c>
      <c r="AA88" s="2">
        <f t="shared" si="6"/>
        <v>-62.9585571289063</v>
      </c>
      <c r="AB88" s="2">
        <f t="shared" si="6"/>
        <v>-0.29120260104537</v>
      </c>
      <c r="AC88" s="2">
        <f t="shared" si="6"/>
        <v>-7599.47479248047</v>
      </c>
      <c r="AD88" s="2">
        <f t="shared" si="6"/>
        <v>0.202281491830945</v>
      </c>
      <c r="AE88" s="2">
        <f t="shared" si="6"/>
        <v>3730.78729248047</v>
      </c>
      <c r="AF88" s="2">
        <f t="shared" si="6"/>
        <v>-0.102067056577653</v>
      </c>
      <c r="AG88" s="2">
        <f t="shared" si="6"/>
        <v>-2621.48239135742</v>
      </c>
      <c r="AH88" s="2">
        <f t="shared" si="6"/>
        <v>0.206487718969584</v>
      </c>
      <c r="AI88" s="2">
        <f t="shared" si="6"/>
        <v>7252.39312744141</v>
      </c>
      <c r="AJ88" s="2">
        <f t="shared" si="6"/>
        <v>0.0100461062975228</v>
      </c>
      <c r="AK88" s="2">
        <f t="shared" si="6"/>
        <v>396.52569770813</v>
      </c>
      <c r="AL88" s="2">
        <f t="shared" si="6"/>
        <v>1095.79357910156</v>
      </c>
      <c r="AM88" s="2">
        <f t="shared" si="6"/>
        <v>1095.7903137207</v>
      </c>
      <c r="AN88" s="2">
        <f t="shared" si="6"/>
        <v>0.003265380859375</v>
      </c>
      <c r="AO88" s="2">
        <f t="shared" si="6"/>
        <v>4501.23388671875</v>
      </c>
      <c r="AP88" s="2">
        <f t="shared" si="6"/>
        <v>-135639.802734375</v>
      </c>
      <c r="AQ88" s="2">
        <f t="shared" si="6"/>
        <v>75472.6494140625</v>
      </c>
      <c r="AR88" s="2">
        <f t="shared" si="6"/>
        <v>-10045.2799072266</v>
      </c>
      <c r="AS88" s="2">
        <f t="shared" si="6"/>
        <v>119693.793945312</v>
      </c>
      <c r="AT88" s="2">
        <f t="shared" si="6"/>
        <v>14291.4189453125</v>
      </c>
      <c r="AU88" s="1"/>
    </row>
    <row r="89" spans="1:47">
      <c r="A89" s="1" t="s">
        <v>6</v>
      </c>
      <c r="B89" s="2">
        <v>2017</v>
      </c>
      <c r="C89" s="2">
        <f t="shared" si="7"/>
        <v>72974.36</v>
      </c>
      <c r="D89" s="2">
        <f t="shared" si="7"/>
        <v>47002.58</v>
      </c>
      <c r="E89" s="2">
        <f t="shared" si="7"/>
        <v>102308.607785927</v>
      </c>
      <c r="F89" s="2">
        <f t="shared" si="7"/>
        <v>16746.2528</v>
      </c>
      <c r="G89" s="2">
        <f t="shared" si="7"/>
        <v>24895.82</v>
      </c>
      <c r="H89" s="2">
        <f t="shared" si="7"/>
        <v>11013</v>
      </c>
      <c r="I89" s="2">
        <f t="shared" si="7"/>
        <v>5.53232836723328</v>
      </c>
      <c r="J89" s="2">
        <f t="shared" si="7"/>
        <v>8.25682663917542</v>
      </c>
      <c r="K89" s="2">
        <f t="shared" si="7"/>
        <v>2.55755600333214</v>
      </c>
      <c r="L89" s="2">
        <f t="shared" si="7"/>
        <v>1.14332731068134</v>
      </c>
      <c r="M89" s="2">
        <f t="shared" si="7"/>
        <v>26.5861306190491</v>
      </c>
      <c r="N89" s="2">
        <f t="shared" si="7"/>
        <v>11013</v>
      </c>
      <c r="O89" s="2">
        <f t="shared" si="7"/>
        <v>102308.602539062</v>
      </c>
      <c r="P89" s="2">
        <f t="shared" si="7"/>
        <v>0.00524686434073374</v>
      </c>
      <c r="Q89" s="1" t="s">
        <v>6</v>
      </c>
      <c r="R89" s="2">
        <f t="shared" si="6"/>
        <v>104648.706054687</v>
      </c>
      <c r="S89" s="2">
        <f t="shared" si="6"/>
        <v>5.72026586532593</v>
      </c>
      <c r="T89" s="2">
        <f t="shared" si="6"/>
        <v>8.45336854457855</v>
      </c>
      <c r="U89" s="2">
        <f t="shared" si="6"/>
        <v>2.58658397197723</v>
      </c>
      <c r="V89" s="2">
        <f t="shared" si="6"/>
        <v>1.21199776232243</v>
      </c>
      <c r="W89" s="2">
        <f t="shared" si="6"/>
        <v>24.13405585289</v>
      </c>
      <c r="X89" s="2">
        <f t="shared" si="6"/>
        <v>11013</v>
      </c>
      <c r="Y89" s="2">
        <f t="shared" si="6"/>
        <v>103473.866210937</v>
      </c>
      <c r="Z89" s="2">
        <f t="shared" si="6"/>
        <v>-0.106970135122538</v>
      </c>
      <c r="AA89" s="2">
        <f t="shared" si="6"/>
        <v>-3742.09453582764</v>
      </c>
      <c r="AB89" s="2">
        <f t="shared" si="6"/>
        <v>-0.0188757851719856</v>
      </c>
      <c r="AC89" s="2">
        <f t="shared" si="6"/>
        <v>-4845.08264160156</v>
      </c>
      <c r="AD89" s="2">
        <f t="shared" si="6"/>
        <v>-0.0588935830164701</v>
      </c>
      <c r="AE89" s="2">
        <f t="shared" si="6"/>
        <v>3411.23661613464</v>
      </c>
      <c r="AF89" s="2">
        <f t="shared" si="6"/>
        <v>-0.159159813076258</v>
      </c>
      <c r="AG89" s="2">
        <f t="shared" si="6"/>
        <v>-5105.76971435547</v>
      </c>
      <c r="AH89" s="2">
        <f t="shared" si="6"/>
        <v>0.273659393191338</v>
      </c>
      <c r="AI89" s="2">
        <f t="shared" si="6"/>
        <v>7916.52465820313</v>
      </c>
      <c r="AJ89" s="2">
        <f t="shared" si="6"/>
        <v>-0.0189906854066066</v>
      </c>
      <c r="AK89" s="2">
        <f t="shared" si="6"/>
        <v>25.085608959198</v>
      </c>
      <c r="AL89" s="2">
        <f t="shared" si="6"/>
        <v>-2340.09481811523</v>
      </c>
      <c r="AM89" s="2">
        <f t="shared" si="6"/>
        <v>-2340.10021972656</v>
      </c>
      <c r="AN89" s="2">
        <f t="shared" si="6"/>
        <v>0.005401611328125</v>
      </c>
      <c r="AO89" s="2">
        <f t="shared" ref="AO89:AT89" si="8">AO19+AO42+AO65</f>
        <v>759.139404296875</v>
      </c>
      <c r="AP89" s="2">
        <f t="shared" si="8"/>
        <v>-140484.880859375</v>
      </c>
      <c r="AQ89" s="2">
        <f t="shared" si="8"/>
        <v>78883.88671875</v>
      </c>
      <c r="AR89" s="2">
        <f t="shared" si="8"/>
        <v>-15151.0491790771</v>
      </c>
      <c r="AS89" s="2">
        <f t="shared" si="8"/>
        <v>127610.3203125</v>
      </c>
      <c r="AT89" s="2">
        <f t="shared" si="8"/>
        <v>14316.5043945312</v>
      </c>
      <c r="AU89" s="1"/>
    </row>
    <row r="90" spans="1:47">
      <c r="A90" s="1" t="s">
        <v>6</v>
      </c>
      <c r="B90" s="2">
        <v>2018</v>
      </c>
      <c r="C90" s="2">
        <f t="shared" si="7"/>
        <v>78963.52</v>
      </c>
      <c r="D90" s="2">
        <f t="shared" si="7"/>
        <v>47428.33</v>
      </c>
      <c r="E90" s="2">
        <f t="shared" si="7"/>
        <v>115623.195237658</v>
      </c>
      <c r="F90" s="2">
        <f t="shared" si="7"/>
        <v>18300.7997</v>
      </c>
      <c r="G90" s="2">
        <f t="shared" si="7"/>
        <v>19347.1</v>
      </c>
      <c r="H90" s="2">
        <f t="shared" si="7"/>
        <v>11001</v>
      </c>
      <c r="I90" s="2">
        <f t="shared" si="7"/>
        <v>6.00365018844604</v>
      </c>
      <c r="J90" s="2">
        <f t="shared" si="7"/>
        <v>7.70814669132233</v>
      </c>
      <c r="K90" s="2">
        <f t="shared" si="7"/>
        <v>3.23716151714325</v>
      </c>
      <c r="L90" s="2">
        <f t="shared" si="7"/>
        <v>0.781479969620705</v>
      </c>
      <c r="M90" s="2">
        <f t="shared" si="7"/>
        <v>29.1411600112915</v>
      </c>
      <c r="N90" s="2">
        <f t="shared" si="7"/>
        <v>11001</v>
      </c>
      <c r="O90" s="2">
        <f t="shared" si="7"/>
        <v>115623.200195312</v>
      </c>
      <c r="P90" s="2">
        <f t="shared" si="7"/>
        <v>-0.00495765470259357</v>
      </c>
      <c r="Q90" s="1" t="s">
        <v>6</v>
      </c>
      <c r="R90" s="2">
        <f t="shared" ref="R90:AT93" si="9">R20+R43+R66</f>
        <v>102308.608398437</v>
      </c>
      <c r="S90" s="2">
        <f t="shared" si="9"/>
        <v>5.53232836723328</v>
      </c>
      <c r="T90" s="2">
        <f t="shared" si="9"/>
        <v>8.25682663917542</v>
      </c>
      <c r="U90" s="2">
        <f t="shared" si="9"/>
        <v>2.55755600333214</v>
      </c>
      <c r="V90" s="2">
        <f t="shared" si="9"/>
        <v>1.14332731068134</v>
      </c>
      <c r="W90" s="2">
        <f t="shared" si="9"/>
        <v>26.5861306190491</v>
      </c>
      <c r="X90" s="2">
        <f t="shared" si="9"/>
        <v>11013</v>
      </c>
      <c r="Y90" s="2">
        <f t="shared" si="9"/>
        <v>108818.4140625</v>
      </c>
      <c r="Z90" s="2">
        <f t="shared" si="9"/>
        <v>0.196999799460173</v>
      </c>
      <c r="AA90" s="2">
        <f t="shared" si="9"/>
        <v>12552.5267944336</v>
      </c>
      <c r="AB90" s="2">
        <f t="shared" si="9"/>
        <v>-0.139601737260818</v>
      </c>
      <c r="AC90" s="2">
        <f t="shared" si="9"/>
        <v>-12100.4783935547</v>
      </c>
      <c r="AD90" s="2">
        <f t="shared" si="9"/>
        <v>0.921003021299839</v>
      </c>
      <c r="AE90" s="2">
        <f t="shared" si="9"/>
        <v>39772.9812011719</v>
      </c>
      <c r="AF90" s="2">
        <f t="shared" si="9"/>
        <v>-0.96689185500145</v>
      </c>
      <c r="AG90" s="2">
        <f t="shared" si="9"/>
        <v>-33866.5473632812</v>
      </c>
      <c r="AH90" s="2">
        <f t="shared" si="9"/>
        <v>0.249839190393686</v>
      </c>
      <c r="AI90" s="2">
        <f t="shared" si="9"/>
        <v>7057.44299316406</v>
      </c>
      <c r="AJ90" s="2">
        <f t="shared" si="9"/>
        <v>-0.0179547660518438</v>
      </c>
      <c r="AK90" s="2">
        <f t="shared" si="9"/>
        <v>-101.326959609985</v>
      </c>
      <c r="AL90" s="2">
        <f t="shared" si="9"/>
        <v>13314.5874023437</v>
      </c>
      <c r="AM90" s="2">
        <f t="shared" si="9"/>
        <v>13314.5962524414</v>
      </c>
      <c r="AN90" s="2">
        <f t="shared" si="9"/>
        <v>-0.00885009765625</v>
      </c>
      <c r="AO90" s="2">
        <f t="shared" si="9"/>
        <v>13311.6655273437</v>
      </c>
      <c r="AP90" s="2">
        <f t="shared" si="9"/>
        <v>-152585.361328125</v>
      </c>
      <c r="AQ90" s="2">
        <f t="shared" si="9"/>
        <v>118656.865234375</v>
      </c>
      <c r="AR90" s="2">
        <f t="shared" si="9"/>
        <v>-49017.595703125</v>
      </c>
      <c r="AS90" s="2">
        <f t="shared" si="9"/>
        <v>134667.765625</v>
      </c>
      <c r="AT90" s="2">
        <f t="shared" si="9"/>
        <v>14215.1779785156</v>
      </c>
      <c r="AU90" s="1"/>
    </row>
    <row r="91" spans="1:47">
      <c r="A91" s="1" t="s">
        <v>6</v>
      </c>
      <c r="B91" s="2">
        <v>2019</v>
      </c>
      <c r="C91" s="2">
        <f t="shared" si="7"/>
        <v>84479.16</v>
      </c>
      <c r="D91" s="2">
        <f t="shared" si="7"/>
        <v>48389.19</v>
      </c>
      <c r="E91" s="2">
        <f t="shared" si="7"/>
        <v>116186.008395204</v>
      </c>
      <c r="F91" s="2">
        <f t="shared" si="7"/>
        <v>19272.9319</v>
      </c>
      <c r="G91" s="2">
        <f t="shared" si="7"/>
        <v>20138.4</v>
      </c>
      <c r="H91" s="2">
        <f t="shared" si="7"/>
        <v>11022</v>
      </c>
      <c r="I91" s="2">
        <f t="shared" si="7"/>
        <v>5.92289662361145</v>
      </c>
      <c r="J91" s="2">
        <f t="shared" si="7"/>
        <v>7.25722205638885</v>
      </c>
      <c r="K91" s="2">
        <f t="shared" si="7"/>
        <v>3.27826422452927</v>
      </c>
      <c r="L91" s="2">
        <f t="shared" si="7"/>
        <v>0.761149629950523</v>
      </c>
      <c r="M91" s="2">
        <f t="shared" si="7"/>
        <v>31.0303287506104</v>
      </c>
      <c r="N91" s="2">
        <f t="shared" si="7"/>
        <v>11022</v>
      </c>
      <c r="O91" s="2">
        <f t="shared" si="7"/>
        <v>116185.993164062</v>
      </c>
      <c r="P91" s="2">
        <f t="shared" si="7"/>
        <v>0.0152311418787576</v>
      </c>
      <c r="Q91" s="1" t="s">
        <v>6</v>
      </c>
      <c r="R91" s="2">
        <f t="shared" si="9"/>
        <v>115623.193359375</v>
      </c>
      <c r="S91" s="2">
        <f t="shared" si="9"/>
        <v>6.00365018844604</v>
      </c>
      <c r="T91" s="2">
        <f t="shared" si="9"/>
        <v>7.70814669132233</v>
      </c>
      <c r="U91" s="2">
        <f t="shared" si="9"/>
        <v>3.23716151714325</v>
      </c>
      <c r="V91" s="2">
        <f t="shared" si="9"/>
        <v>0.781479969620705</v>
      </c>
      <c r="W91" s="2">
        <f t="shared" si="9"/>
        <v>29.1411600112915</v>
      </c>
      <c r="X91" s="2">
        <f t="shared" si="9"/>
        <v>11001</v>
      </c>
      <c r="Y91" s="2">
        <f t="shared" si="9"/>
        <v>115903.630859375</v>
      </c>
      <c r="Z91" s="2">
        <f t="shared" si="9"/>
        <v>-0.0409810328856111</v>
      </c>
      <c r="AA91" s="2">
        <f t="shared" si="9"/>
        <v>-1758.6986541748</v>
      </c>
      <c r="AB91" s="2">
        <f t="shared" si="9"/>
        <v>-0.136437369510531</v>
      </c>
      <c r="AC91" s="2">
        <f t="shared" si="9"/>
        <v>-6372.83615112305</v>
      </c>
      <c r="AD91" s="2">
        <f t="shared" si="9"/>
        <v>0.0980620626360178</v>
      </c>
      <c r="AE91" s="2">
        <f t="shared" si="9"/>
        <v>3391.03799438477</v>
      </c>
      <c r="AF91" s="2">
        <f t="shared" si="9"/>
        <v>-0.0901646837592125</v>
      </c>
      <c r="AG91" s="2">
        <f t="shared" si="9"/>
        <v>-2824.41357421875</v>
      </c>
      <c r="AH91" s="2">
        <f t="shared" si="9"/>
        <v>0.189104035496712</v>
      </c>
      <c r="AI91" s="2">
        <f t="shared" si="9"/>
        <v>7855.38916015625</v>
      </c>
      <c r="AJ91" s="2">
        <f t="shared" si="9"/>
        <v>0.00335617252858356</v>
      </c>
      <c r="AK91" s="2">
        <f t="shared" si="9"/>
        <v>272.317320823669</v>
      </c>
      <c r="AL91" s="2">
        <f t="shared" si="9"/>
        <v>562.813167572021</v>
      </c>
      <c r="AM91" s="2">
        <f t="shared" si="9"/>
        <v>562.796157836914</v>
      </c>
      <c r="AN91" s="2">
        <f t="shared" si="9"/>
        <v>0.0170097351074219</v>
      </c>
      <c r="AO91" s="2">
        <f t="shared" si="9"/>
        <v>11552.9672851562</v>
      </c>
      <c r="AP91" s="2">
        <f t="shared" si="9"/>
        <v>-158958.197265625</v>
      </c>
      <c r="AQ91" s="2">
        <f t="shared" si="9"/>
        <v>122047.908203125</v>
      </c>
      <c r="AR91" s="2">
        <f t="shared" si="9"/>
        <v>-51842.0092773437</v>
      </c>
      <c r="AS91" s="2">
        <f t="shared" si="9"/>
        <v>142523.15625</v>
      </c>
      <c r="AT91" s="2">
        <f t="shared" si="9"/>
        <v>14487.4951171875</v>
      </c>
      <c r="AU91" s="1"/>
    </row>
    <row r="92" spans="1:47">
      <c r="A92" s="1" t="s">
        <v>6</v>
      </c>
      <c r="B92" s="2">
        <v>2020</v>
      </c>
      <c r="C92" s="2">
        <f t="shared" si="7"/>
        <v>85965.09</v>
      </c>
      <c r="D92" s="2">
        <f t="shared" si="7"/>
        <v>47893.99</v>
      </c>
      <c r="E92" s="2">
        <f t="shared" si="7"/>
        <v>117802.047345941</v>
      </c>
      <c r="F92" s="2">
        <f t="shared" si="7"/>
        <v>19290.32</v>
      </c>
      <c r="G92" s="2">
        <f t="shared" si="7"/>
        <v>19950.48</v>
      </c>
      <c r="H92" s="2">
        <f t="shared" si="7"/>
        <v>11040</v>
      </c>
      <c r="I92" s="2">
        <f t="shared" si="7"/>
        <v>5.97701251506805</v>
      </c>
      <c r="J92" s="2">
        <f t="shared" si="7"/>
        <v>7.18245959281921</v>
      </c>
      <c r="K92" s="2">
        <f t="shared" si="7"/>
        <v>3.22162771224976</v>
      </c>
      <c r="L92" s="2">
        <f t="shared" si="7"/>
        <v>0.73688643425703</v>
      </c>
      <c r="M92" s="2">
        <f t="shared" si="7"/>
        <v>31.3444519042969</v>
      </c>
      <c r="N92" s="2">
        <f t="shared" si="7"/>
        <v>11040</v>
      </c>
      <c r="O92" s="2">
        <f t="shared" si="7"/>
        <v>117802.050292969</v>
      </c>
      <c r="P92" s="2">
        <f t="shared" si="7"/>
        <v>-0.00294702754763421</v>
      </c>
      <c r="Q92" s="1" t="s">
        <v>6</v>
      </c>
      <c r="R92" s="2">
        <f t="shared" si="9"/>
        <v>116186.010742187</v>
      </c>
      <c r="S92" s="2">
        <f t="shared" si="9"/>
        <v>5.92289662361145</v>
      </c>
      <c r="T92" s="2">
        <f t="shared" si="9"/>
        <v>7.25722205638885</v>
      </c>
      <c r="U92" s="2">
        <f t="shared" si="9"/>
        <v>3.27826422452927</v>
      </c>
      <c r="V92" s="2">
        <f t="shared" si="9"/>
        <v>0.761149629950523</v>
      </c>
      <c r="W92" s="2">
        <f t="shared" si="9"/>
        <v>31.0303287506104</v>
      </c>
      <c r="X92" s="2">
        <f t="shared" si="9"/>
        <v>11022</v>
      </c>
      <c r="Y92" s="2">
        <f t="shared" si="9"/>
        <v>116972.272460937</v>
      </c>
      <c r="Z92" s="2">
        <f t="shared" si="9"/>
        <v>-0.0071360282599926</v>
      </c>
      <c r="AA92" s="2">
        <f t="shared" si="9"/>
        <v>1911.55151367187</v>
      </c>
      <c r="AB92" s="2">
        <f t="shared" si="9"/>
        <v>-0.0156272612512112</v>
      </c>
      <c r="AC92" s="2">
        <f t="shared" si="9"/>
        <v>-5666.01992797852</v>
      </c>
      <c r="AD92" s="2">
        <f t="shared" si="9"/>
        <v>-0.0283757746219635</v>
      </c>
      <c r="AE92" s="2">
        <f t="shared" si="9"/>
        <v>5843.78106689453</v>
      </c>
      <c r="AF92" s="2">
        <f t="shared" si="9"/>
        <v>-0.0898920651525259</v>
      </c>
      <c r="AG92" s="2">
        <f t="shared" si="9"/>
        <v>-3237.56730651855</v>
      </c>
      <c r="AH92" s="2">
        <f t="shared" si="9"/>
        <v>0.0364739564247429</v>
      </c>
      <c r="AI92" s="2">
        <f t="shared" si="9"/>
        <v>2533.66299438477</v>
      </c>
      <c r="AJ92" s="2">
        <f t="shared" si="9"/>
        <v>0.00326647327165119</v>
      </c>
      <c r="AK92" s="2">
        <f t="shared" si="9"/>
        <v>230.641057014465</v>
      </c>
      <c r="AL92" s="2">
        <f t="shared" si="9"/>
        <v>1616.03894042969</v>
      </c>
      <c r="AM92" s="2">
        <f t="shared" si="9"/>
        <v>1616.04891967773</v>
      </c>
      <c r="AN92" s="2">
        <f t="shared" si="9"/>
        <v>-0.009979248046875</v>
      </c>
      <c r="AO92" s="2">
        <f t="shared" si="9"/>
        <v>13464.5185546875</v>
      </c>
      <c r="AP92" s="2">
        <f t="shared" si="9"/>
        <v>-164624.21484375</v>
      </c>
      <c r="AQ92" s="2">
        <f t="shared" si="9"/>
        <v>127891.685546875</v>
      </c>
      <c r="AR92" s="2">
        <f t="shared" si="9"/>
        <v>-55079.5771484375</v>
      </c>
      <c r="AS92" s="2">
        <f t="shared" si="9"/>
        <v>145056.81640625</v>
      </c>
      <c r="AT92" s="2">
        <f t="shared" si="9"/>
        <v>14718.1362304687</v>
      </c>
      <c r="AU92" s="1"/>
    </row>
    <row r="93" spans="1:47">
      <c r="A93" s="1" t="s">
        <v>6</v>
      </c>
      <c r="B93" s="2">
        <v>2021</v>
      </c>
      <c r="C93" s="2">
        <f t="shared" si="7"/>
        <v>97127.75</v>
      </c>
      <c r="D93" s="2">
        <f t="shared" si="7"/>
        <v>48138.42</v>
      </c>
      <c r="E93" s="2">
        <f t="shared" si="7"/>
        <v>112093.296486115</v>
      </c>
      <c r="F93" s="2">
        <f t="shared" si="7"/>
        <v>19205.8757</v>
      </c>
      <c r="G93" s="2">
        <f t="shared" si="7"/>
        <v>25014.7791</v>
      </c>
      <c r="H93" s="2">
        <f t="shared" si="7"/>
        <v>11010</v>
      </c>
      <c r="I93" s="2">
        <f t="shared" si="7"/>
        <v>5.71741259098053</v>
      </c>
      <c r="J93" s="2">
        <f t="shared" si="7"/>
        <v>7.29904323816299</v>
      </c>
      <c r="K93" s="2">
        <f t="shared" si="7"/>
        <v>2.4967588186264</v>
      </c>
      <c r="L93" s="2">
        <f t="shared" si="7"/>
        <v>0.820757761597633</v>
      </c>
      <c r="M93" s="2">
        <f t="shared" si="7"/>
        <v>35.5986561775208</v>
      </c>
      <c r="N93" s="2">
        <f t="shared" si="7"/>
        <v>11010</v>
      </c>
      <c r="O93" s="2">
        <f t="shared" si="7"/>
        <v>112093.296386719</v>
      </c>
      <c r="P93" s="2">
        <f t="shared" si="7"/>
        <v>9.9396042060107e-5</v>
      </c>
      <c r="Q93" s="1" t="s">
        <v>6</v>
      </c>
      <c r="R93" s="2">
        <f t="shared" si="9"/>
        <v>117802.049804687</v>
      </c>
      <c r="S93" s="2">
        <f t="shared" si="9"/>
        <v>5.97701251506805</v>
      </c>
      <c r="T93" s="2">
        <f t="shared" si="9"/>
        <v>7.18245959281921</v>
      </c>
      <c r="U93" s="2">
        <f t="shared" si="9"/>
        <v>3.22162771224976</v>
      </c>
      <c r="V93" s="2">
        <f t="shared" si="9"/>
        <v>0.73688643425703</v>
      </c>
      <c r="W93" s="2">
        <f t="shared" si="9"/>
        <v>31.3444519042969</v>
      </c>
      <c r="X93" s="2">
        <f t="shared" si="9"/>
        <v>11040</v>
      </c>
      <c r="Y93" s="2">
        <f t="shared" si="9"/>
        <v>114918.052734375</v>
      </c>
      <c r="Z93" s="2">
        <f t="shared" si="9"/>
        <v>-0.115032754838467</v>
      </c>
      <c r="AA93" s="2">
        <f t="shared" si="9"/>
        <v>-5742.40400695801</v>
      </c>
      <c r="AB93" s="2">
        <f t="shared" si="9"/>
        <v>0.0623840363696218</v>
      </c>
      <c r="AC93" s="2">
        <f t="shared" si="9"/>
        <v>1712.59272766113</v>
      </c>
      <c r="AD93" s="2">
        <f t="shared" si="9"/>
        <v>-0.727692380547523</v>
      </c>
      <c r="AE93" s="2">
        <f t="shared" si="9"/>
        <v>-25753.1437988281</v>
      </c>
      <c r="AF93" s="2">
        <f t="shared" si="9"/>
        <v>0.360277712345123</v>
      </c>
      <c r="AG93" s="2">
        <f t="shared" si="9"/>
        <v>10763.2891845703</v>
      </c>
      <c r="AH93" s="2">
        <f t="shared" si="9"/>
        <v>0.372967839241028</v>
      </c>
      <c r="AI93" s="2">
        <f t="shared" si="9"/>
        <v>13667.6489257812</v>
      </c>
      <c r="AJ93" s="2">
        <f t="shared" si="9"/>
        <v>-0.0122909378260374</v>
      </c>
      <c r="AK93" s="2">
        <f t="shared" si="9"/>
        <v>-356.734130859375</v>
      </c>
      <c r="AL93" s="2">
        <f t="shared" si="9"/>
        <v>-5708.75079345703</v>
      </c>
      <c r="AM93" s="2">
        <f t="shared" si="9"/>
        <v>-5708.75054931641</v>
      </c>
      <c r="AN93" s="2">
        <f t="shared" si="9"/>
        <v>-0.000244140625</v>
      </c>
      <c r="AO93" s="2">
        <f t="shared" si="9"/>
        <v>7722.11499023438</v>
      </c>
      <c r="AP93" s="2">
        <f t="shared" si="9"/>
        <v>-162911.625</v>
      </c>
      <c r="AQ93" s="2">
        <f t="shared" si="9"/>
        <v>102138.541503906</v>
      </c>
      <c r="AR93" s="2">
        <f t="shared" si="9"/>
        <v>-44316.2880859375</v>
      </c>
      <c r="AS93" s="2">
        <f t="shared" si="9"/>
        <v>158724.4609375</v>
      </c>
      <c r="AT93" s="2">
        <f t="shared" si="9"/>
        <v>14361.4016113281</v>
      </c>
      <c r="AU93" s="1"/>
    </row>
    <row r="94" s="5" customFormat="1" spans="1:47">
      <c r="A94" s="7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>
        <f>O116-O95</f>
        <v>75718.6123046875</v>
      </c>
      <c r="P94" s="8"/>
      <c r="Q94" s="7"/>
      <c r="R94" s="8"/>
      <c r="S94" s="8"/>
      <c r="T94" s="8"/>
      <c r="U94" s="8"/>
      <c r="V94" s="8"/>
      <c r="W94" s="8"/>
      <c r="X94" s="8"/>
      <c r="Y94" s="8"/>
      <c r="Z94" s="8" t="s">
        <v>61</v>
      </c>
      <c r="AA94" s="8">
        <f>SUM(AA95:AA116)</f>
        <v>7722.11480998993</v>
      </c>
      <c r="AB94" s="13">
        <f>AA94/O94</f>
        <v>0.101984367844944</v>
      </c>
      <c r="AC94" s="8">
        <f>SUM(AC95:AC116)</f>
        <v>-162911.625427246</v>
      </c>
      <c r="AD94" s="13">
        <f>AC94/O94</f>
        <v>-2.15154003049737</v>
      </c>
      <c r="AE94" s="8">
        <f>SUM(AE95:AE116)</f>
        <v>102138.542806625</v>
      </c>
      <c r="AF94" s="13">
        <f>AE94/O94</f>
        <v>1.34892253962111</v>
      </c>
      <c r="AG94" s="8">
        <f>SUM(AG95:AG116)</f>
        <v>-44316.2885475159</v>
      </c>
      <c r="AH94" s="13">
        <f>AG94/O94</f>
        <v>-0.585276026575733</v>
      </c>
      <c r="AI94" s="8">
        <f>SUM(AI95:AI116)</f>
        <v>158724.463668823</v>
      </c>
      <c r="AJ94" s="13">
        <f>AI94/O94</f>
        <v>2.09624105405055</v>
      </c>
      <c r="AK94" s="8">
        <f>SUM(AK95:AK116)</f>
        <v>14361.4017271996</v>
      </c>
      <c r="AL94" s="13">
        <f>AK94/O94</f>
        <v>0.189668052412399</v>
      </c>
      <c r="AM94" s="8">
        <f>SUM(AM95:AM116)</f>
        <v>75718.6078491211</v>
      </c>
      <c r="AN94" s="8"/>
      <c r="AO94" s="8"/>
      <c r="AP94" s="8"/>
      <c r="AQ94" s="8"/>
      <c r="AR94" s="8"/>
      <c r="AS94" s="8"/>
      <c r="AT94" s="8"/>
      <c r="AU94" s="7"/>
    </row>
    <row r="95" spans="1:47">
      <c r="A95" s="1" t="s">
        <v>6</v>
      </c>
      <c r="B95" s="2">
        <v>2000</v>
      </c>
      <c r="C95" s="2">
        <v>9497.67</v>
      </c>
      <c r="D95" s="2">
        <v>17893.31</v>
      </c>
      <c r="E95" s="2">
        <v>36374.6825958446</v>
      </c>
      <c r="F95" s="2">
        <v>1045.5864</v>
      </c>
      <c r="G95" s="2">
        <v>3739.33</v>
      </c>
      <c r="H95" s="2">
        <v>9038.6</v>
      </c>
      <c r="I95" s="2">
        <v>6.04600393772125</v>
      </c>
      <c r="J95" s="2">
        <v>49.9490051269531</v>
      </c>
      <c r="K95" s="2">
        <v>1.02963411808014</v>
      </c>
      <c r="L95" s="2">
        <v>1.1823221296072</v>
      </c>
      <c r="M95" s="2">
        <v>4.68733114004135</v>
      </c>
      <c r="N95" s="2">
        <v>9038.59997558594</v>
      </c>
      <c r="O95" s="2">
        <v>36374.6840820312</v>
      </c>
      <c r="P95" s="2">
        <v>-0.00148618660750799</v>
      </c>
      <c r="Q95" s="1" t="s">
        <v>6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1"/>
    </row>
    <row r="96" spans="1:47">
      <c r="A96" s="1" t="s">
        <v>6</v>
      </c>
      <c r="B96" s="2">
        <v>2001</v>
      </c>
      <c r="C96" s="2">
        <v>10681.29</v>
      </c>
      <c r="D96" s="2">
        <v>19067.81</v>
      </c>
      <c r="E96" s="2">
        <v>38919.879259012</v>
      </c>
      <c r="F96" s="2">
        <v>1307.949</v>
      </c>
      <c r="G96" s="2">
        <v>4076.98</v>
      </c>
      <c r="H96" s="2">
        <v>9088.1</v>
      </c>
      <c r="I96" s="2">
        <v>6.12046039104462</v>
      </c>
      <c r="J96" s="2">
        <v>42.7341194152832</v>
      </c>
      <c r="K96" s="2">
        <v>1.18151187896729</v>
      </c>
      <c r="L96" s="2">
        <v>1.16063478589058</v>
      </c>
      <c r="M96" s="2">
        <v>5.29354536533356</v>
      </c>
      <c r="N96" s="2">
        <v>9088.09997558594</v>
      </c>
      <c r="O96" s="2">
        <v>38919.87890625</v>
      </c>
      <c r="P96" s="2">
        <v>0.00035276200651424</v>
      </c>
      <c r="Q96" s="1" t="s">
        <v>6</v>
      </c>
      <c r="R96" s="2">
        <v>36374.6831054687</v>
      </c>
      <c r="S96" s="2">
        <v>6.04600393772125</v>
      </c>
      <c r="T96" s="2">
        <v>49.9490051269531</v>
      </c>
      <c r="U96" s="2">
        <v>1.02963411808014</v>
      </c>
      <c r="V96" s="2">
        <v>1.1823221296072</v>
      </c>
      <c r="W96" s="2">
        <v>4.68733114004135</v>
      </c>
      <c r="X96" s="2">
        <v>9038.59997558594</v>
      </c>
      <c r="Y96" s="2">
        <v>37630.2124023437</v>
      </c>
      <c r="Z96" s="2">
        <v>0.0557158440351486</v>
      </c>
      <c r="AA96" s="2">
        <v>86.9679565429687</v>
      </c>
      <c r="AB96" s="2">
        <v>-0.508629113435745</v>
      </c>
      <c r="AC96" s="2">
        <v>-5782.27154541016</v>
      </c>
      <c r="AD96" s="2">
        <v>0.405011251568794</v>
      </c>
      <c r="AE96" s="2">
        <v>5008.87908935547</v>
      </c>
      <c r="AF96" s="2">
        <v>-0.0848771389573812</v>
      </c>
      <c r="AG96" s="2">
        <v>-738.522510528564</v>
      </c>
      <c r="AH96" s="2">
        <v>0.330040618777275</v>
      </c>
      <c r="AI96" s="2">
        <v>3747.33294677734</v>
      </c>
      <c r="AJ96" s="2">
        <v>0.0223754812031984</v>
      </c>
      <c r="AK96" s="2">
        <v>222.810638427734</v>
      </c>
      <c r="AL96" s="2">
        <v>2545.19673156738</v>
      </c>
      <c r="AM96" s="2">
        <v>2545.19650268555</v>
      </c>
      <c r="AN96" s="2">
        <v>0.0002288818359375</v>
      </c>
      <c r="AO96" s="2">
        <v>86.9679565429687</v>
      </c>
      <c r="AP96" s="2">
        <v>-5782.27154541016</v>
      </c>
      <c r="AQ96" s="2">
        <v>5008.87908935547</v>
      </c>
      <c r="AR96" s="2">
        <v>-738.522510528564</v>
      </c>
      <c r="AS96" s="2">
        <v>3747.33294677734</v>
      </c>
      <c r="AT96" s="2">
        <v>222.810638427734</v>
      </c>
      <c r="AU96" s="1"/>
    </row>
    <row r="97" spans="1:47">
      <c r="A97" s="1" t="s">
        <v>6</v>
      </c>
      <c r="B97" s="2">
        <v>2002</v>
      </c>
      <c r="C97" s="2">
        <v>11971.47</v>
      </c>
      <c r="D97" s="2">
        <v>20807.19</v>
      </c>
      <c r="E97" s="2">
        <v>42747.089667185</v>
      </c>
      <c r="F97" s="2">
        <v>1470.149</v>
      </c>
      <c r="G97" s="2">
        <v>4479.08</v>
      </c>
      <c r="H97" s="2">
        <v>9165.2</v>
      </c>
      <c r="I97" s="2">
        <v>6.07349932193756</v>
      </c>
      <c r="J97" s="2">
        <v>41.4935884475708</v>
      </c>
      <c r="K97" s="2">
        <v>1.22438855469227</v>
      </c>
      <c r="L97" s="2">
        <v>1.15347351133823</v>
      </c>
      <c r="M97" s="2">
        <v>5.91285806894302</v>
      </c>
      <c r="N97" s="2">
        <v>9165.19995117187</v>
      </c>
      <c r="O97" s="2">
        <v>42747.0874023437</v>
      </c>
      <c r="P97" s="2">
        <v>0.00226484120503301</v>
      </c>
      <c r="Q97" s="1" t="s">
        <v>6</v>
      </c>
      <c r="R97" s="2">
        <v>38919.8784179687</v>
      </c>
      <c r="S97" s="2">
        <v>6.12046039104462</v>
      </c>
      <c r="T97" s="2">
        <v>42.7341194152832</v>
      </c>
      <c r="U97" s="2">
        <v>1.18151187896729</v>
      </c>
      <c r="V97" s="2">
        <v>1.16063478589058</v>
      </c>
      <c r="W97" s="2">
        <v>5.29354536533356</v>
      </c>
      <c r="X97" s="2">
        <v>9088.09997558594</v>
      </c>
      <c r="Y97" s="2">
        <v>40796.5981445312</v>
      </c>
      <c r="Z97" s="2">
        <v>-0.027904886752367</v>
      </c>
      <c r="AA97" s="2">
        <v>213.631355285645</v>
      </c>
      <c r="AB97" s="2">
        <v>-0.119523056782782</v>
      </c>
      <c r="AC97" s="2">
        <v>-1126.16343688965</v>
      </c>
      <c r="AD97" s="2">
        <v>0.0834299642592669</v>
      </c>
      <c r="AE97" s="2">
        <v>896.911819458008</v>
      </c>
      <c r="AF97" s="2">
        <v>-0.0670604966580868</v>
      </c>
      <c r="AG97" s="2">
        <v>-276.33731842041</v>
      </c>
      <c r="AH97" s="2">
        <v>0.301828727126122</v>
      </c>
      <c r="AI97" s="2">
        <v>3746.39208984375</v>
      </c>
      <c r="AJ97" s="2">
        <v>0.0354786412790418</v>
      </c>
      <c r="AK97" s="2">
        <v>372.77427482605</v>
      </c>
      <c r="AL97" s="2">
        <v>3827.21042251587</v>
      </c>
      <c r="AM97" s="2">
        <v>3827.20877075195</v>
      </c>
      <c r="AN97" s="2">
        <v>0.00165176391601563</v>
      </c>
      <c r="AO97" s="2">
        <v>300.599304199219</v>
      </c>
      <c r="AP97" s="2">
        <v>-6908.43493652344</v>
      </c>
      <c r="AQ97" s="2">
        <v>5905.79083251953</v>
      </c>
      <c r="AR97" s="2">
        <v>-1014.85982894897</v>
      </c>
      <c r="AS97" s="2">
        <v>7493.72497558594</v>
      </c>
      <c r="AT97" s="2">
        <v>595.584922790527</v>
      </c>
      <c r="AU97" s="1"/>
    </row>
    <row r="98" spans="1:47">
      <c r="A98" s="1" t="s">
        <v>6</v>
      </c>
      <c r="B98" s="2">
        <v>2003</v>
      </c>
      <c r="C98" s="2">
        <v>13858.57</v>
      </c>
      <c r="D98" s="2">
        <v>22963.49</v>
      </c>
      <c r="E98" s="2">
        <v>45273.1646216402</v>
      </c>
      <c r="F98" s="2">
        <v>1693.6253</v>
      </c>
      <c r="G98" s="2">
        <v>5381.23</v>
      </c>
      <c r="H98" s="2">
        <v>9236</v>
      </c>
      <c r="I98" s="2">
        <v>5.86970567703247</v>
      </c>
      <c r="J98" s="2">
        <v>39.6482357978821</v>
      </c>
      <c r="K98" s="2">
        <v>1.18794895708561</v>
      </c>
      <c r="L98" s="2">
        <v>1.20648095011711</v>
      </c>
      <c r="M98" s="2">
        <v>6.78646451234818</v>
      </c>
      <c r="N98" s="2">
        <v>9236</v>
      </c>
      <c r="O98" s="2">
        <v>45273.1640625</v>
      </c>
      <c r="P98" s="2">
        <v>0.000559140104087419</v>
      </c>
      <c r="Q98" s="1" t="s">
        <v>6</v>
      </c>
      <c r="R98" s="2">
        <v>42747.08984375</v>
      </c>
      <c r="S98" s="2">
        <v>6.07349932193756</v>
      </c>
      <c r="T98" s="2">
        <v>41.4935884475708</v>
      </c>
      <c r="U98" s="2">
        <v>1.22438855469227</v>
      </c>
      <c r="V98" s="2">
        <v>1.15347351133823</v>
      </c>
      <c r="W98" s="2">
        <v>5.91285806894302</v>
      </c>
      <c r="X98" s="2">
        <v>9165.19995117187</v>
      </c>
      <c r="Y98" s="2">
        <v>43993.3168945312</v>
      </c>
      <c r="Z98" s="2">
        <v>-0.102683708071709</v>
      </c>
      <c r="AA98" s="2">
        <v>-1867.67182922363</v>
      </c>
      <c r="AB98" s="2">
        <v>-0.238236019387841</v>
      </c>
      <c r="AC98" s="2">
        <v>-1296.14739990234</v>
      </c>
      <c r="AD98" s="2">
        <v>-0.130385017022491</v>
      </c>
      <c r="AE98" s="2">
        <v>-2265.75039672852</v>
      </c>
      <c r="AF98" s="2">
        <v>0.116542549803853</v>
      </c>
      <c r="AG98" s="2">
        <v>1652.88996124268</v>
      </c>
      <c r="AH98" s="2">
        <v>0.41611260175705</v>
      </c>
      <c r="AI98" s="2">
        <v>5948.91729736328</v>
      </c>
      <c r="AJ98" s="2">
        <v>0.0317850089631975</v>
      </c>
      <c r="AK98" s="2">
        <v>353.838714599609</v>
      </c>
      <c r="AL98" s="2">
        <v>2526.07488250732</v>
      </c>
      <c r="AM98" s="2">
        <v>2526.07641601563</v>
      </c>
      <c r="AN98" s="2">
        <v>-0.00153350830078125</v>
      </c>
      <c r="AO98" s="2">
        <v>-1567.07255554199</v>
      </c>
      <c r="AP98" s="2">
        <v>-8204.58227539062</v>
      </c>
      <c r="AQ98" s="2">
        <v>3640.04046630859</v>
      </c>
      <c r="AR98" s="2">
        <v>638.030120849609</v>
      </c>
      <c r="AS98" s="2">
        <v>13442.6428222656</v>
      </c>
      <c r="AT98" s="2">
        <v>949.423622131348</v>
      </c>
      <c r="AU98" s="1"/>
    </row>
    <row r="99" spans="1:47">
      <c r="A99" s="1" t="s">
        <v>6</v>
      </c>
      <c r="B99" s="2">
        <v>2004</v>
      </c>
      <c r="C99" s="2">
        <v>16462.2</v>
      </c>
      <c r="D99" s="2">
        <v>25879.31</v>
      </c>
      <c r="E99" s="2">
        <v>54061.9087335277</v>
      </c>
      <c r="F99" s="2">
        <v>2058.8559</v>
      </c>
      <c r="G99" s="2">
        <v>6813.32</v>
      </c>
      <c r="H99" s="2">
        <v>9326</v>
      </c>
      <c r="I99" s="2">
        <v>6.17964231967926</v>
      </c>
      <c r="J99" s="2">
        <v>36.8496046066284</v>
      </c>
      <c r="K99" s="2">
        <v>1.14951148629189</v>
      </c>
      <c r="L99" s="2">
        <v>1.29297907650471</v>
      </c>
      <c r="M99" s="2">
        <v>7.86204028129578</v>
      </c>
      <c r="N99" s="2">
        <v>9326</v>
      </c>
      <c r="O99" s="2">
        <v>54061.9067382812</v>
      </c>
      <c r="P99" s="2">
        <v>0.00199524637719151</v>
      </c>
      <c r="Q99" s="1" t="s">
        <v>6</v>
      </c>
      <c r="R99" s="2">
        <v>45273.1655273437</v>
      </c>
      <c r="S99" s="2">
        <v>5.86970567703247</v>
      </c>
      <c r="T99" s="2">
        <v>39.6482357978821</v>
      </c>
      <c r="U99" s="2">
        <v>1.18794895708561</v>
      </c>
      <c r="V99" s="2">
        <v>1.20648095011711</v>
      </c>
      <c r="W99" s="2">
        <v>6.78646451234818</v>
      </c>
      <c r="X99" s="2">
        <v>9236</v>
      </c>
      <c r="Y99" s="2">
        <v>49533.712890625</v>
      </c>
      <c r="Z99" s="2">
        <v>0.145240166224539</v>
      </c>
      <c r="AA99" s="2">
        <v>2833.21846008301</v>
      </c>
      <c r="AB99" s="2">
        <v>-0.23580427467823</v>
      </c>
      <c r="AC99" s="2">
        <v>-3653.28573608398</v>
      </c>
      <c r="AD99" s="2">
        <v>-0.119312454015017</v>
      </c>
      <c r="AE99" s="2">
        <v>-2117.39970397949</v>
      </c>
      <c r="AF99" s="2">
        <v>0.196885570883751</v>
      </c>
      <c r="AG99" s="2">
        <v>3074.48895263672</v>
      </c>
      <c r="AH99" s="2">
        <v>0.457714229822159</v>
      </c>
      <c r="AI99" s="2">
        <v>8150.37481689453</v>
      </c>
      <c r="AJ99" s="2">
        <v>0.0437630559317768</v>
      </c>
      <c r="AK99" s="2">
        <v>501.346153259277</v>
      </c>
      <c r="AL99" s="2">
        <v>8788.74407958984</v>
      </c>
      <c r="AM99" s="2">
        <v>8788.74255371094</v>
      </c>
      <c r="AN99" s="2">
        <v>0.00152587890625</v>
      </c>
      <c r="AO99" s="2">
        <v>1266.14590454102</v>
      </c>
      <c r="AP99" s="2">
        <v>-11857.8681640625</v>
      </c>
      <c r="AQ99" s="2">
        <v>1522.64082336426</v>
      </c>
      <c r="AR99" s="2">
        <v>3712.51904296875</v>
      </c>
      <c r="AS99" s="2">
        <v>21593.0173339844</v>
      </c>
      <c r="AT99" s="2">
        <v>1450.7698059082</v>
      </c>
      <c r="AU99" s="1"/>
    </row>
    <row r="100" spans="1:47">
      <c r="A100" s="1" t="s">
        <v>6</v>
      </c>
      <c r="B100" s="2">
        <v>2005</v>
      </c>
      <c r="C100" s="2">
        <v>19081.8</v>
      </c>
      <c r="D100" s="2">
        <v>28382.1</v>
      </c>
      <c r="E100" s="2">
        <v>64023.4455628787</v>
      </c>
      <c r="F100" s="2">
        <v>2479.5956</v>
      </c>
      <c r="G100" s="2">
        <v>8257.29</v>
      </c>
      <c r="H100" s="2">
        <v>9432</v>
      </c>
      <c r="I100" s="2">
        <v>6.68391633033752</v>
      </c>
      <c r="J100" s="2">
        <v>32.9377064704895</v>
      </c>
      <c r="K100" s="2">
        <v>1.06439679861069</v>
      </c>
      <c r="L100" s="2">
        <v>1.3672944009304</v>
      </c>
      <c r="M100" s="2">
        <v>8.95774567127228</v>
      </c>
      <c r="N100" s="2">
        <v>9432</v>
      </c>
      <c r="O100" s="2">
        <v>64023.4501953125</v>
      </c>
      <c r="P100" s="2">
        <v>-0.00463243357080501</v>
      </c>
      <c r="Q100" s="1" t="s">
        <v>6</v>
      </c>
      <c r="R100" s="2">
        <v>54061.91015625</v>
      </c>
      <c r="S100" s="2">
        <v>6.17964231967926</v>
      </c>
      <c r="T100" s="2">
        <v>36.8496046066284</v>
      </c>
      <c r="U100" s="2">
        <v>1.14951148629189</v>
      </c>
      <c r="V100" s="2">
        <v>1.29297907650471</v>
      </c>
      <c r="W100" s="2">
        <v>7.86204028129578</v>
      </c>
      <c r="X100" s="2">
        <v>9326</v>
      </c>
      <c r="Y100" s="2">
        <v>58885.1357421875</v>
      </c>
      <c r="Z100" s="2">
        <v>0.230232559144497</v>
      </c>
      <c r="AA100" s="2">
        <v>4301.86157226563</v>
      </c>
      <c r="AB100" s="2">
        <v>-0.402137957513332</v>
      </c>
      <c r="AC100" s="2">
        <v>-6339.90600585938</v>
      </c>
      <c r="AD100" s="2">
        <v>-0.13517876714468</v>
      </c>
      <c r="AE100" s="2">
        <v>1708.28247070312</v>
      </c>
      <c r="AF100" s="2">
        <v>0.218319924548268</v>
      </c>
      <c r="AG100" s="2">
        <v>1501.06414794922</v>
      </c>
      <c r="AH100" s="2">
        <v>0.411485739052296</v>
      </c>
      <c r="AI100" s="2">
        <v>8113.77099609375</v>
      </c>
      <c r="AJ100" s="2">
        <v>0.0542293614707887</v>
      </c>
      <c r="AK100" s="2">
        <v>676.467880249023</v>
      </c>
      <c r="AL100" s="2">
        <v>9961.53656005859</v>
      </c>
      <c r="AM100" s="2">
        <v>9961.54122924805</v>
      </c>
      <c r="AN100" s="2">
        <v>-0.004669189453125</v>
      </c>
      <c r="AO100" s="2">
        <v>5568.00762939453</v>
      </c>
      <c r="AP100" s="2">
        <v>-18197.7741699219</v>
      </c>
      <c r="AQ100" s="2">
        <v>3230.9232635498</v>
      </c>
      <c r="AR100" s="2">
        <v>5213.58325195313</v>
      </c>
      <c r="AS100" s="2">
        <v>29706.787109375</v>
      </c>
      <c r="AT100" s="2">
        <v>2127.23770141602</v>
      </c>
      <c r="AU100" s="1"/>
    </row>
    <row r="101" spans="1:47">
      <c r="A101" s="1" t="s">
        <v>6</v>
      </c>
      <c r="B101" s="2">
        <v>2006</v>
      </c>
      <c r="C101" s="2">
        <v>21968.18</v>
      </c>
      <c r="D101" s="2">
        <v>31064.29</v>
      </c>
      <c r="E101" s="2">
        <v>67893.3857299776</v>
      </c>
      <c r="F101" s="2">
        <v>3020.3198</v>
      </c>
      <c r="G101" s="2">
        <v>9605.13</v>
      </c>
      <c r="H101" s="2">
        <v>9574</v>
      </c>
      <c r="I101" s="2">
        <v>6.49133622646332</v>
      </c>
      <c r="J101" s="2">
        <v>29.7545118331909</v>
      </c>
      <c r="K101" s="2">
        <v>1.16369061172009</v>
      </c>
      <c r="L101" s="2">
        <v>1.41192445158958</v>
      </c>
      <c r="M101" s="2">
        <v>9.9858603477478</v>
      </c>
      <c r="N101" s="2">
        <v>9574</v>
      </c>
      <c r="O101" s="2">
        <v>67893.388671875</v>
      </c>
      <c r="P101" s="2">
        <v>-0.00294189729902428</v>
      </c>
      <c r="Q101" s="1" t="s">
        <v>6</v>
      </c>
      <c r="R101" s="2">
        <v>64023.4462890625</v>
      </c>
      <c r="S101" s="2">
        <v>6.68391633033752</v>
      </c>
      <c r="T101" s="2">
        <v>32.9377064704895</v>
      </c>
      <c r="U101" s="2">
        <v>1.06439679861069</v>
      </c>
      <c r="V101" s="2">
        <v>1.3672944009304</v>
      </c>
      <c r="W101" s="2">
        <v>8.95774567127228</v>
      </c>
      <c r="X101" s="2">
        <v>9432</v>
      </c>
      <c r="Y101" s="2">
        <v>65939.2890625</v>
      </c>
      <c r="Z101" s="2">
        <v>-0.0853815190494061</v>
      </c>
      <c r="AA101" s="2">
        <v>-2151.17781066895</v>
      </c>
      <c r="AB101" s="2">
        <v>-0.333040803670883</v>
      </c>
      <c r="AC101" s="2">
        <v>-6629.94281005859</v>
      </c>
      <c r="AD101" s="2">
        <v>0.172096171416342</v>
      </c>
      <c r="AE101" s="2">
        <v>2529.55070495605</v>
      </c>
      <c r="AF101" s="2">
        <v>0.0155515037477016</v>
      </c>
      <c r="AG101" s="2">
        <v>1178.79852294922</v>
      </c>
      <c r="AH101" s="2">
        <v>0.331031627953053</v>
      </c>
      <c r="AI101" s="2">
        <v>7961.92492675781</v>
      </c>
      <c r="AJ101" s="2">
        <v>0.0772019345313311</v>
      </c>
      <c r="AK101" s="2">
        <v>980.786346435547</v>
      </c>
      <c r="AL101" s="2">
        <v>3869.94009399414</v>
      </c>
      <c r="AM101" s="2">
        <v>3869.93978881836</v>
      </c>
      <c r="AN101" s="2">
        <v>0.00030517578125</v>
      </c>
      <c r="AO101" s="2">
        <v>3416.82965087891</v>
      </c>
      <c r="AP101" s="2">
        <v>-24827.716796875</v>
      </c>
      <c r="AQ101" s="2">
        <v>5760.47412109375</v>
      </c>
      <c r="AR101" s="2">
        <v>6392.38159179688</v>
      </c>
      <c r="AS101" s="2">
        <v>37668.712890625</v>
      </c>
      <c r="AT101" s="2">
        <v>3108.02392578125</v>
      </c>
      <c r="AU101" s="1"/>
    </row>
    <row r="102" spans="1:47">
      <c r="A102" s="1" t="s">
        <v>6</v>
      </c>
      <c r="B102" s="2">
        <v>2007</v>
      </c>
      <c r="C102" s="2">
        <v>26736.81</v>
      </c>
      <c r="D102" s="2">
        <v>33546.56</v>
      </c>
      <c r="E102" s="2">
        <v>73536.2332178834</v>
      </c>
      <c r="F102" s="2">
        <v>3830.4767</v>
      </c>
      <c r="G102" s="2">
        <v>11299.87</v>
      </c>
      <c r="H102" s="2">
        <v>9734</v>
      </c>
      <c r="I102" s="2">
        <v>6.4881546497345</v>
      </c>
      <c r="J102" s="2">
        <v>25.387345790863</v>
      </c>
      <c r="K102" s="2">
        <v>1.27514582872391</v>
      </c>
      <c r="L102" s="2">
        <v>1.37928995490074</v>
      </c>
      <c r="M102" s="2">
        <v>11.7003626823425</v>
      </c>
      <c r="N102" s="2">
        <v>9734</v>
      </c>
      <c r="O102" s="2">
        <v>73536.234375</v>
      </c>
      <c r="P102" s="2">
        <v>-0.00115711646503769</v>
      </c>
      <c r="Q102" s="1" t="s">
        <v>6</v>
      </c>
      <c r="R102" s="2">
        <v>67893.3837890625</v>
      </c>
      <c r="S102" s="2">
        <v>6.49133622646332</v>
      </c>
      <c r="T102" s="2">
        <v>29.7545118331909</v>
      </c>
      <c r="U102" s="2">
        <v>1.16369061172009</v>
      </c>
      <c r="V102" s="2">
        <v>1.41192445158958</v>
      </c>
      <c r="W102" s="2">
        <v>9.9858603477478</v>
      </c>
      <c r="X102" s="2">
        <v>9574</v>
      </c>
      <c r="Y102" s="2">
        <v>70676.9677734375</v>
      </c>
      <c r="Z102" s="2">
        <v>-0.000943671955610625</v>
      </c>
      <c r="AA102" s="2">
        <v>166.503848075867</v>
      </c>
      <c r="AB102" s="2">
        <v>-0.474623635411263</v>
      </c>
      <c r="AC102" s="2">
        <v>-11463.2365722656</v>
      </c>
      <c r="AD102" s="2">
        <v>0.240633174777031</v>
      </c>
      <c r="AE102" s="2">
        <v>5123.77606201172</v>
      </c>
      <c r="AF102" s="2">
        <v>-0.109424428083003</v>
      </c>
      <c r="AG102" s="2">
        <v>-1639.79254150391</v>
      </c>
      <c r="AH102" s="2">
        <v>0.480966351926327</v>
      </c>
      <c r="AI102" s="2">
        <v>12305.6276855469</v>
      </c>
      <c r="AJ102" s="2">
        <v>0.0888177542947233</v>
      </c>
      <c r="AK102" s="2">
        <v>1149.96768188477</v>
      </c>
      <c r="AL102" s="2">
        <v>5642.84759521484</v>
      </c>
      <c r="AM102" s="2">
        <v>5642.84606933594</v>
      </c>
      <c r="AN102" s="2">
        <v>0.00152587890625</v>
      </c>
      <c r="AO102" s="2">
        <v>3583.33367919922</v>
      </c>
      <c r="AP102" s="2">
        <v>-36290.9536132812</v>
      </c>
      <c r="AQ102" s="2">
        <v>10884.2496643066</v>
      </c>
      <c r="AR102" s="2">
        <v>4752.58911132813</v>
      </c>
      <c r="AS102" s="2">
        <v>49974.3393554687</v>
      </c>
      <c r="AT102" s="2">
        <v>4257.99163818359</v>
      </c>
      <c r="AU102" s="1"/>
    </row>
    <row r="103" spans="1:47">
      <c r="A103" s="1" t="s">
        <v>6</v>
      </c>
      <c r="B103" s="2">
        <v>2008</v>
      </c>
      <c r="C103" s="2">
        <v>31195.63</v>
      </c>
      <c r="D103" s="2">
        <v>34714.31</v>
      </c>
      <c r="E103" s="2">
        <v>76386.9459731354</v>
      </c>
      <c r="F103" s="2">
        <v>4708.6798</v>
      </c>
      <c r="G103" s="2">
        <v>13699.97</v>
      </c>
      <c r="H103" s="2">
        <v>9936</v>
      </c>
      <c r="I103" s="2">
        <v>6.38719439506531</v>
      </c>
      <c r="J103" s="2">
        <v>21.1873180866241</v>
      </c>
      <c r="K103" s="2">
        <v>1.37290644645691</v>
      </c>
      <c r="L103" s="2">
        <v>1.42909462749958</v>
      </c>
      <c r="M103" s="2">
        <v>13.1089060306549</v>
      </c>
      <c r="N103" s="2">
        <v>9936</v>
      </c>
      <c r="O103" s="2">
        <v>76386.9462890625</v>
      </c>
      <c r="P103" s="2">
        <v>-0.000315927085466683</v>
      </c>
      <c r="Q103" s="1" t="s">
        <v>6</v>
      </c>
      <c r="R103" s="2">
        <v>73536.2314453125</v>
      </c>
      <c r="S103" s="2">
        <v>6.4881546497345</v>
      </c>
      <c r="T103" s="2">
        <v>25.387345790863</v>
      </c>
      <c r="U103" s="2">
        <v>1.27514582872391</v>
      </c>
      <c r="V103" s="2">
        <v>1.37928995490074</v>
      </c>
      <c r="W103" s="2">
        <v>11.7003626823425</v>
      </c>
      <c r="X103" s="2">
        <v>9734</v>
      </c>
      <c r="Y103" s="2">
        <v>74946.951171875</v>
      </c>
      <c r="Z103" s="2">
        <v>-0.0525166392326355</v>
      </c>
      <c r="AA103" s="2">
        <v>166.009765625</v>
      </c>
      <c r="AB103" s="2">
        <v>-0.520039513707161</v>
      </c>
      <c r="AC103" s="2">
        <v>-13786.2602539062</v>
      </c>
      <c r="AD103" s="2">
        <v>0.113978801295161</v>
      </c>
      <c r="AE103" s="2">
        <v>2329.87658691406</v>
      </c>
      <c r="AF103" s="2">
        <v>0.0317830666899681</v>
      </c>
      <c r="AG103" s="2">
        <v>2095.26062011719</v>
      </c>
      <c r="AH103" s="2">
        <v>0.385774508118629</v>
      </c>
      <c r="AI103" s="2">
        <v>10562.2114868164</v>
      </c>
      <c r="AJ103" s="2">
        <v>0.115002325735986</v>
      </c>
      <c r="AK103" s="2">
        <v>1483.61285400391</v>
      </c>
      <c r="AL103" s="2">
        <v>2850.71276855469</v>
      </c>
      <c r="AM103" s="2">
        <v>2850.71099853516</v>
      </c>
      <c r="AN103" s="2">
        <v>0.00177001953125</v>
      </c>
      <c r="AO103" s="2">
        <v>3749.34341430664</v>
      </c>
      <c r="AP103" s="2">
        <v>-50077.2138671875</v>
      </c>
      <c r="AQ103" s="2">
        <v>13214.1266174316</v>
      </c>
      <c r="AR103" s="2">
        <v>6847.84985351563</v>
      </c>
      <c r="AS103" s="2">
        <v>60536.552734375</v>
      </c>
      <c r="AT103" s="2">
        <v>5741.60461425781</v>
      </c>
      <c r="AU103" s="1"/>
    </row>
    <row r="104" spans="1:47">
      <c r="A104" s="1" t="s">
        <v>6</v>
      </c>
      <c r="B104" s="2">
        <v>2009</v>
      </c>
      <c r="C104" s="2">
        <v>33917.37</v>
      </c>
      <c r="D104" s="2">
        <v>36450.42</v>
      </c>
      <c r="E104" s="2">
        <v>76430.6445837734</v>
      </c>
      <c r="F104" s="2">
        <v>5791.233</v>
      </c>
      <c r="G104" s="2">
        <v>13909.05</v>
      </c>
      <c r="H104" s="2">
        <v>10122</v>
      </c>
      <c r="I104" s="2">
        <v>6.16467332839966</v>
      </c>
      <c r="J104" s="2">
        <v>17.8860182762146</v>
      </c>
      <c r="K104" s="2">
        <v>1.61150622367859</v>
      </c>
      <c r="L104" s="2">
        <v>1.33449937403202</v>
      </c>
      <c r="M104" s="2">
        <v>13.7615852355957</v>
      </c>
      <c r="N104" s="2">
        <v>10122</v>
      </c>
      <c r="O104" s="2">
        <v>76430.64453125</v>
      </c>
      <c r="P104" s="2">
        <v>5.25233772350475e-5</v>
      </c>
      <c r="Q104" s="1" t="s">
        <v>6</v>
      </c>
      <c r="R104" s="2">
        <v>76386.947265625</v>
      </c>
      <c r="S104" s="2">
        <v>6.38719439506531</v>
      </c>
      <c r="T104" s="2">
        <v>21.1873180866241</v>
      </c>
      <c r="U104" s="2">
        <v>1.37290644645691</v>
      </c>
      <c r="V104" s="2">
        <v>1.42909462749958</v>
      </c>
      <c r="W104" s="2">
        <v>13.1089060306549</v>
      </c>
      <c r="X104" s="2">
        <v>9936</v>
      </c>
      <c r="Y104" s="2">
        <v>76400.22265625</v>
      </c>
      <c r="Z104" s="2">
        <v>-0.114839523506816</v>
      </c>
      <c r="AA104" s="2">
        <v>-3753.38461399078</v>
      </c>
      <c r="AB104" s="2">
        <v>-0.480515226721764</v>
      </c>
      <c r="AC104" s="2">
        <v>-13024.4322509766</v>
      </c>
      <c r="AD104" s="2">
        <v>0.575786516070366</v>
      </c>
      <c r="AE104" s="2">
        <v>15968.7401123047</v>
      </c>
      <c r="AF104" s="2">
        <v>-0.186833593994379</v>
      </c>
      <c r="AG104" s="2">
        <v>-5260.74841308594</v>
      </c>
      <c r="AH104" s="2">
        <v>0.161294218152761</v>
      </c>
      <c r="AI104" s="2">
        <v>4780.09701538086</v>
      </c>
      <c r="AJ104" s="2">
        <v>0.0987181589007378</v>
      </c>
      <c r="AK104" s="2">
        <v>1333.42373657227</v>
      </c>
      <c r="AL104" s="2">
        <v>43.6985931396484</v>
      </c>
      <c r="AM104" s="2">
        <v>43.6957397460938</v>
      </c>
      <c r="AN104" s="2">
        <v>0.0028533935546875</v>
      </c>
      <c r="AO104" s="2">
        <v>-4.04130554199219</v>
      </c>
      <c r="AP104" s="2">
        <v>-63101.64453125</v>
      </c>
      <c r="AQ104" s="2">
        <v>29182.8669433594</v>
      </c>
      <c r="AR104" s="2">
        <v>1587.1015625</v>
      </c>
      <c r="AS104" s="2">
        <v>65316.6513671875</v>
      </c>
      <c r="AT104" s="2">
        <v>7075.02819824219</v>
      </c>
      <c r="AU104" s="1"/>
    </row>
    <row r="105" spans="1:47">
      <c r="A105" s="1" t="s">
        <v>6</v>
      </c>
      <c r="B105" s="2">
        <v>2010</v>
      </c>
      <c r="C105" s="2">
        <v>39798.36</v>
      </c>
      <c r="D105" s="2">
        <v>38421.11</v>
      </c>
      <c r="E105" s="2">
        <v>92051.3061983176</v>
      </c>
      <c r="F105" s="2">
        <v>6914.4008</v>
      </c>
      <c r="G105" s="2">
        <v>16728.87</v>
      </c>
      <c r="H105" s="2">
        <v>10455</v>
      </c>
      <c r="I105" s="2">
        <v>6.53915297985077</v>
      </c>
      <c r="J105" s="2">
        <v>15.8871059417725</v>
      </c>
      <c r="K105" s="2">
        <v>1.59045132994652</v>
      </c>
      <c r="L105" s="2">
        <v>1.36111603677273</v>
      </c>
      <c r="M105" s="2">
        <v>15.3879723548889</v>
      </c>
      <c r="N105" s="2">
        <v>10455</v>
      </c>
      <c r="O105" s="2">
        <v>92051.3076171875</v>
      </c>
      <c r="P105" s="2">
        <v>-0.00141886985511519</v>
      </c>
      <c r="Q105" s="1" t="s">
        <v>6</v>
      </c>
      <c r="R105" s="2">
        <v>76430.6435546875</v>
      </c>
      <c r="S105" s="2">
        <v>6.16467332839966</v>
      </c>
      <c r="T105" s="2">
        <v>17.8860182762146</v>
      </c>
      <c r="U105" s="2">
        <v>1.61150622367859</v>
      </c>
      <c r="V105" s="2">
        <v>1.33449937403202</v>
      </c>
      <c r="W105" s="2">
        <v>13.7615852355957</v>
      </c>
      <c r="X105" s="2">
        <v>10122</v>
      </c>
      <c r="Y105" s="2">
        <v>83973.3876953125</v>
      </c>
      <c r="Z105" s="2">
        <v>0.155069246888161</v>
      </c>
      <c r="AA105" s="2">
        <v>11221.6282043457</v>
      </c>
      <c r="AB105" s="2">
        <v>-0.303202450275421</v>
      </c>
      <c r="AC105" s="2">
        <v>-11001.3641967773</v>
      </c>
      <c r="AD105" s="2">
        <v>-0.014544123550877</v>
      </c>
      <c r="AE105" s="2">
        <v>70.7607040405273</v>
      </c>
      <c r="AF105" s="2">
        <v>0.0690691396594048</v>
      </c>
      <c r="AG105" s="2">
        <v>1623.56674194336</v>
      </c>
      <c r="AH105" s="2">
        <v>0.35782279074192</v>
      </c>
      <c r="AI105" s="2">
        <v>11076.8894042969</v>
      </c>
      <c r="AJ105" s="2">
        <v>0.132087590172887</v>
      </c>
      <c r="AK105" s="2">
        <v>2629.18609619141</v>
      </c>
      <c r="AL105" s="2">
        <v>15620.6617431641</v>
      </c>
      <c r="AM105" s="2">
        <v>15620.667175293</v>
      </c>
      <c r="AN105" s="2">
        <v>-0.00543212890625</v>
      </c>
      <c r="AO105" s="2">
        <v>11217.5872650146</v>
      </c>
      <c r="AP105" s="2">
        <v>-74103.0107421875</v>
      </c>
      <c r="AQ105" s="2">
        <v>29253.6279296875</v>
      </c>
      <c r="AR105" s="2">
        <v>3210.66809082031</v>
      </c>
      <c r="AS105" s="2">
        <v>76393.537109375</v>
      </c>
      <c r="AT105" s="2">
        <v>9704.21435546875</v>
      </c>
      <c r="AU105" s="1"/>
    </row>
    <row r="106" spans="1:47">
      <c r="A106" s="1" t="s">
        <v>6</v>
      </c>
      <c r="B106" s="2">
        <v>2011</v>
      </c>
      <c r="C106" s="2">
        <v>46686.01</v>
      </c>
      <c r="D106" s="2">
        <v>41023.44</v>
      </c>
      <c r="E106" s="2">
        <v>96264.4727330104</v>
      </c>
      <c r="F106" s="2">
        <v>8578.95</v>
      </c>
      <c r="G106" s="2">
        <v>20250.01</v>
      </c>
      <c r="H106" s="2">
        <v>10597</v>
      </c>
      <c r="I106" s="2">
        <v>6.32036674022675</v>
      </c>
      <c r="J106" s="2">
        <v>13.5548856258392</v>
      </c>
      <c r="K106" s="2">
        <v>1.69573003053665</v>
      </c>
      <c r="L106" s="2">
        <v>1.39722216129303</v>
      </c>
      <c r="M106" s="2">
        <v>17.4990422725677</v>
      </c>
      <c r="N106" s="2">
        <v>10597</v>
      </c>
      <c r="O106" s="2">
        <v>96264.478515625</v>
      </c>
      <c r="P106" s="2">
        <v>-0.00578261481132358</v>
      </c>
      <c r="Q106" s="1" t="s">
        <v>6</v>
      </c>
      <c r="R106" s="2">
        <v>92051.30859375</v>
      </c>
      <c r="S106" s="2">
        <v>6.53915297985077</v>
      </c>
      <c r="T106" s="2">
        <v>15.8871059417725</v>
      </c>
      <c r="U106" s="2">
        <v>1.59045132994652</v>
      </c>
      <c r="V106" s="2">
        <v>1.36111603677273</v>
      </c>
      <c r="W106" s="2">
        <v>15.3879723548889</v>
      </c>
      <c r="X106" s="2">
        <v>10455</v>
      </c>
      <c r="Y106" s="2">
        <v>94121.6611328125</v>
      </c>
      <c r="Z106" s="2">
        <v>-0.127471476793289</v>
      </c>
      <c r="AA106" s="2">
        <v>-2284.0111618042</v>
      </c>
      <c r="AB106" s="2">
        <v>-0.483617588877678</v>
      </c>
      <c r="AC106" s="2">
        <v>-14918.1552734375</v>
      </c>
      <c r="AD106" s="2">
        <v>0.155342919752002</v>
      </c>
      <c r="AE106" s="2">
        <v>2862.92706298828</v>
      </c>
      <c r="AF106" s="2">
        <v>0.0320330113172531</v>
      </c>
      <c r="AG106" s="2">
        <v>2681.26885986328</v>
      </c>
      <c r="AH106" s="2">
        <v>0.41448549926281</v>
      </c>
      <c r="AI106" s="2">
        <v>14741.5913085937</v>
      </c>
      <c r="AJ106" s="2">
        <v>0.068200534209609</v>
      </c>
      <c r="AK106" s="2">
        <v>1129.54266357422</v>
      </c>
      <c r="AL106" s="2">
        <v>4213.16650390625</v>
      </c>
      <c r="AM106" s="2">
        <v>4213.16375732422</v>
      </c>
      <c r="AN106" s="2">
        <v>0.00274658203125</v>
      </c>
      <c r="AO106" s="2">
        <v>8933.57592010498</v>
      </c>
      <c r="AP106" s="2">
        <v>-89021.1650390625</v>
      </c>
      <c r="AQ106" s="2">
        <v>32116.5544433594</v>
      </c>
      <c r="AR106" s="2">
        <v>5891.93725585938</v>
      </c>
      <c r="AS106" s="2">
        <v>91135.1328125</v>
      </c>
      <c r="AT106" s="2">
        <v>10833.7570800781</v>
      </c>
      <c r="AU106" s="1"/>
    </row>
    <row r="107" spans="1:47">
      <c r="A107" s="1" t="s">
        <v>6</v>
      </c>
      <c r="B107" s="2">
        <v>2012</v>
      </c>
      <c r="C107" s="2">
        <v>51145.22</v>
      </c>
      <c r="D107" s="2">
        <v>42381.54</v>
      </c>
      <c r="E107" s="2">
        <v>101009.882069021</v>
      </c>
      <c r="F107" s="2">
        <v>9907.9567</v>
      </c>
      <c r="G107" s="2">
        <v>21928.98</v>
      </c>
      <c r="H107" s="2">
        <v>10718</v>
      </c>
      <c r="I107" s="2">
        <v>6.37919282913208</v>
      </c>
      <c r="J107" s="2">
        <v>12.123526096344</v>
      </c>
      <c r="K107" s="2">
        <v>1.79476082324982</v>
      </c>
      <c r="L107" s="2">
        <v>1.39241941273212</v>
      </c>
      <c r="M107" s="2">
        <v>18.8955607414246</v>
      </c>
      <c r="N107" s="2">
        <v>10718</v>
      </c>
      <c r="O107" s="2">
        <v>101009.8828125</v>
      </c>
      <c r="P107" s="2">
        <v>-0.000743479147786275</v>
      </c>
      <c r="Q107" s="1" t="s">
        <v>6</v>
      </c>
      <c r="R107" s="2">
        <v>96264.4716796875</v>
      </c>
      <c r="S107" s="2">
        <v>6.32036674022675</v>
      </c>
      <c r="T107" s="2">
        <v>13.5548856258392</v>
      </c>
      <c r="U107" s="2">
        <v>1.69573003053665</v>
      </c>
      <c r="V107" s="2">
        <v>1.39722216129303</v>
      </c>
      <c r="W107" s="2">
        <v>17.4990422725677</v>
      </c>
      <c r="X107" s="2">
        <v>10597</v>
      </c>
      <c r="Y107" s="2">
        <v>98617.9599609375</v>
      </c>
      <c r="Z107" s="2">
        <v>0.033936720341444</v>
      </c>
      <c r="AA107" s="2">
        <v>1566.97058105469</v>
      </c>
      <c r="AB107" s="2">
        <v>-0.322269551455975</v>
      </c>
      <c r="AC107" s="2">
        <v>-11264.6336669922</v>
      </c>
      <c r="AD107" s="2">
        <v>0.187804441899061</v>
      </c>
      <c r="AE107" s="2">
        <v>7346.13873291016</v>
      </c>
      <c r="AF107" s="2">
        <v>-0.02775520645082</v>
      </c>
      <c r="AG107" s="2">
        <v>-1162.23570251465</v>
      </c>
      <c r="AH107" s="2">
        <v>0.228561066091061</v>
      </c>
      <c r="AI107" s="2">
        <v>7279.70007324219</v>
      </c>
      <c r="AJ107" s="2">
        <v>0.0576873598620296</v>
      </c>
      <c r="AK107" s="2">
        <v>979.468780517578</v>
      </c>
      <c r="AL107" s="2">
        <v>4745.40948486328</v>
      </c>
      <c r="AM107" s="2">
        <v>4745.40893554688</v>
      </c>
      <c r="AN107" s="2">
        <v>0.00054931640625</v>
      </c>
      <c r="AO107" s="2">
        <v>10500.546661377</v>
      </c>
      <c r="AP107" s="2">
        <v>-100285.797851562</v>
      </c>
      <c r="AQ107" s="2">
        <v>39462.6938476562</v>
      </c>
      <c r="AR107" s="2">
        <v>4729.70166015625</v>
      </c>
      <c r="AS107" s="2">
        <v>98414.8330078125</v>
      </c>
      <c r="AT107" s="2">
        <v>11813.2255859375</v>
      </c>
      <c r="AU107" s="1"/>
    </row>
    <row r="108" spans="1:47">
      <c r="A108" s="1" t="s">
        <v>6</v>
      </c>
      <c r="B108" s="2">
        <v>2013</v>
      </c>
      <c r="C108" s="2">
        <v>55339.64</v>
      </c>
      <c r="D108" s="2">
        <v>44083.1</v>
      </c>
      <c r="E108" s="2">
        <v>107683.585015339</v>
      </c>
      <c r="F108" s="2">
        <v>11132.4473</v>
      </c>
      <c r="G108" s="2">
        <v>23410.25</v>
      </c>
      <c r="H108" s="2">
        <v>10823</v>
      </c>
      <c r="I108" s="2">
        <v>6.24859809875488</v>
      </c>
      <c r="J108" s="2">
        <v>11.3567998409271</v>
      </c>
      <c r="K108" s="2">
        <v>1.89592552185059</v>
      </c>
      <c r="L108" s="2">
        <v>1.382773026824</v>
      </c>
      <c r="M108" s="2">
        <v>20.3279023170471</v>
      </c>
      <c r="N108" s="2">
        <v>10823</v>
      </c>
      <c r="O108" s="2">
        <v>107683.590820312</v>
      </c>
      <c r="P108" s="2">
        <v>-0.00580497400369495</v>
      </c>
      <c r="Q108" s="1" t="s">
        <v>6</v>
      </c>
      <c r="R108" s="2">
        <v>101009.880859375</v>
      </c>
      <c r="S108" s="2">
        <v>6.37919282913208</v>
      </c>
      <c r="T108" s="2">
        <v>12.123526096344</v>
      </c>
      <c r="U108" s="2">
        <v>1.79476082324982</v>
      </c>
      <c r="V108" s="2">
        <v>1.39241941273212</v>
      </c>
      <c r="W108" s="2">
        <v>18.8955607414246</v>
      </c>
      <c r="X108" s="2">
        <v>10718</v>
      </c>
      <c r="Y108" s="2">
        <v>104291.486328125</v>
      </c>
      <c r="Z108" s="2">
        <v>-0.0961972996592522</v>
      </c>
      <c r="AA108" s="2">
        <v>2624.18615722656</v>
      </c>
      <c r="AB108" s="2">
        <v>-0.233992706984282</v>
      </c>
      <c r="AC108" s="2">
        <v>-6044.60009765625</v>
      </c>
      <c r="AD108" s="2">
        <v>0.164678312838078</v>
      </c>
      <c r="AE108" s="2">
        <v>3838.99652099609</v>
      </c>
      <c r="AF108" s="2">
        <v>-0.0391906509175897</v>
      </c>
      <c r="AG108" s="2">
        <v>-207.519561767578</v>
      </c>
      <c r="AH108" s="2">
        <v>0.201352350413799</v>
      </c>
      <c r="AI108" s="2">
        <v>5599.37530517578</v>
      </c>
      <c r="AJ108" s="2">
        <v>0.0488963276147842</v>
      </c>
      <c r="AK108" s="2">
        <v>863.268356323242</v>
      </c>
      <c r="AL108" s="2">
        <v>6673.7029876709</v>
      </c>
      <c r="AM108" s="2">
        <v>6673.70703125</v>
      </c>
      <c r="AN108" s="2">
        <v>-0.0040435791015625</v>
      </c>
      <c r="AO108" s="2">
        <v>13124.7332763672</v>
      </c>
      <c r="AP108" s="2">
        <v>-106330.396484375</v>
      </c>
      <c r="AQ108" s="2">
        <v>43301.6904296875</v>
      </c>
      <c r="AR108" s="2">
        <v>4522.181640625</v>
      </c>
      <c r="AS108" s="2">
        <v>104014.208984375</v>
      </c>
      <c r="AT108" s="2">
        <v>12676.494140625</v>
      </c>
      <c r="AU108" s="1"/>
    </row>
    <row r="109" spans="1:47">
      <c r="A109" s="1" t="s">
        <v>6</v>
      </c>
      <c r="B109" s="2">
        <v>2014</v>
      </c>
      <c r="C109" s="2">
        <v>58775.52</v>
      </c>
      <c r="D109" s="2">
        <v>44106.41</v>
      </c>
      <c r="E109" s="2">
        <v>104278.851345936</v>
      </c>
      <c r="F109" s="2">
        <v>12086.67</v>
      </c>
      <c r="G109" s="2">
        <v>24156.53</v>
      </c>
      <c r="H109" s="2">
        <v>10923</v>
      </c>
      <c r="I109" s="2">
        <v>6.05189085006714</v>
      </c>
      <c r="J109" s="2">
        <v>10.5360386371613</v>
      </c>
      <c r="K109" s="2">
        <v>1.96598196029663</v>
      </c>
      <c r="L109" s="2">
        <v>1.35752673447132</v>
      </c>
      <c r="M109" s="2">
        <v>21.4487383365631</v>
      </c>
      <c r="N109" s="2">
        <v>10923</v>
      </c>
      <c r="O109" s="2">
        <v>104278.84375</v>
      </c>
      <c r="P109" s="2">
        <v>0.00759593595284969</v>
      </c>
      <c r="Q109" s="1" t="s">
        <v>6</v>
      </c>
      <c r="R109" s="2">
        <v>107683.58203125</v>
      </c>
      <c r="S109" s="2">
        <v>6.24859809875488</v>
      </c>
      <c r="T109" s="2">
        <v>11.3567998409271</v>
      </c>
      <c r="U109" s="2">
        <v>1.89592552185059</v>
      </c>
      <c r="V109" s="2">
        <v>1.382773026824</v>
      </c>
      <c r="W109" s="2">
        <v>20.3279023170471</v>
      </c>
      <c r="X109" s="2">
        <v>10823</v>
      </c>
      <c r="Y109" s="2">
        <v>105970.665039062</v>
      </c>
      <c r="Z109" s="2">
        <v>-0.0951104070991278</v>
      </c>
      <c r="AA109" s="2">
        <v>-3139.37966918945</v>
      </c>
      <c r="AB109" s="2">
        <v>-0.225916258990765</v>
      </c>
      <c r="AC109" s="2">
        <v>-7743.52160644531</v>
      </c>
      <c r="AD109" s="2">
        <v>0.13719985820353</v>
      </c>
      <c r="AE109" s="2">
        <v>5185.86236572266</v>
      </c>
      <c r="AF109" s="2">
        <v>-0.0611778143793344</v>
      </c>
      <c r="AG109" s="2">
        <v>-2641.47492980957</v>
      </c>
      <c r="AH109" s="2">
        <v>0.147717159241438</v>
      </c>
      <c r="AI109" s="2">
        <v>4133.81146240234</v>
      </c>
      <c r="AJ109" s="2">
        <v>0.0395922032184899</v>
      </c>
      <c r="AK109" s="2">
        <v>799.955947875977</v>
      </c>
      <c r="AL109" s="2">
        <v>-3404.7336807251</v>
      </c>
      <c r="AM109" s="2">
        <v>-3404.74641418457</v>
      </c>
      <c r="AN109" s="2">
        <v>0.0127334594726562</v>
      </c>
      <c r="AO109" s="2">
        <v>9985.3525390625</v>
      </c>
      <c r="AP109" s="2">
        <v>-114073.919921875</v>
      </c>
      <c r="AQ109" s="2">
        <v>48487.5517578125</v>
      </c>
      <c r="AR109" s="2">
        <v>1880.70678710937</v>
      </c>
      <c r="AS109" s="2">
        <v>108148.016601562</v>
      </c>
      <c r="AT109" s="2">
        <v>13476.4501953125</v>
      </c>
      <c r="AU109" s="1"/>
    </row>
    <row r="110" spans="1:47">
      <c r="A110" s="1" t="s">
        <v>6</v>
      </c>
      <c r="B110" s="2">
        <v>2015</v>
      </c>
      <c r="C110" s="2">
        <v>62057.01</v>
      </c>
      <c r="D110" s="2">
        <v>45917.57</v>
      </c>
      <c r="E110" s="2">
        <v>103552.909065069</v>
      </c>
      <c r="F110" s="2">
        <v>14602.24</v>
      </c>
      <c r="G110" s="2">
        <v>23319.71</v>
      </c>
      <c r="H110" s="2">
        <v>10972</v>
      </c>
      <c r="I110" s="2">
        <v>5.81463170051575</v>
      </c>
      <c r="J110" s="2">
        <v>9.19535195827484</v>
      </c>
      <c r="K110" s="2">
        <v>2.45516681671143</v>
      </c>
      <c r="L110" s="2">
        <v>1.26986898481846</v>
      </c>
      <c r="M110" s="2">
        <v>22.4795296192169</v>
      </c>
      <c r="N110" s="2">
        <v>10972</v>
      </c>
      <c r="O110" s="2">
        <v>103552.915039062</v>
      </c>
      <c r="P110" s="2">
        <v>-0.00597399330945336</v>
      </c>
      <c r="Q110" s="1" t="s">
        <v>6</v>
      </c>
      <c r="R110" s="2">
        <v>104278.852539062</v>
      </c>
      <c r="S110" s="2">
        <v>6.05189085006714</v>
      </c>
      <c r="T110" s="2">
        <v>10.5360386371613</v>
      </c>
      <c r="U110" s="2">
        <v>1.96598196029663</v>
      </c>
      <c r="V110" s="2">
        <v>1.35752673447132</v>
      </c>
      <c r="W110" s="2">
        <v>21.4487383365631</v>
      </c>
      <c r="X110" s="2">
        <v>10923</v>
      </c>
      <c r="Y110" s="2">
        <v>103915.009765625</v>
      </c>
      <c r="Z110" s="2">
        <v>-0.101205795770511</v>
      </c>
      <c r="AA110" s="2">
        <v>-5421.16055965424</v>
      </c>
      <c r="AB110" s="2">
        <v>-0.469002805650234</v>
      </c>
      <c r="AC110" s="2">
        <v>-13966.4053955078</v>
      </c>
      <c r="AD110" s="2">
        <v>0.614716649055481</v>
      </c>
      <c r="AE110" s="2">
        <v>23254.3103027344</v>
      </c>
      <c r="AF110" s="2">
        <v>-0.223674576729536</v>
      </c>
      <c r="AG110" s="2">
        <v>-9304.50421142578</v>
      </c>
      <c r="AH110" s="2">
        <v>0.128264467231929</v>
      </c>
      <c r="AI110" s="2">
        <v>4293.38499450684</v>
      </c>
      <c r="AJ110" s="2">
        <v>0.0177732519805431</v>
      </c>
      <c r="AK110" s="2">
        <v>418.443008422852</v>
      </c>
      <c r="AL110" s="2">
        <v>-725.942291259766</v>
      </c>
      <c r="AM110" s="2">
        <v>-725.931579589844</v>
      </c>
      <c r="AN110" s="2">
        <v>-0.010711669921875</v>
      </c>
      <c r="AO110" s="2">
        <v>4564.19250488281</v>
      </c>
      <c r="AP110" s="2">
        <v>-128040.32421875</v>
      </c>
      <c r="AQ110" s="2">
        <v>71741.8642578125</v>
      </c>
      <c r="AR110" s="2">
        <v>-7423.79736328125</v>
      </c>
      <c r="AS110" s="2">
        <v>112441.3984375</v>
      </c>
      <c r="AT110" s="2">
        <v>13894.8930664062</v>
      </c>
      <c r="AU110" s="1"/>
    </row>
    <row r="111" spans="1:47">
      <c r="A111" s="1" t="s">
        <v>6</v>
      </c>
      <c r="B111" s="2">
        <v>2016</v>
      </c>
      <c r="C111" s="2">
        <v>66992.5</v>
      </c>
      <c r="D111" s="2">
        <v>46416.18</v>
      </c>
      <c r="E111" s="2">
        <v>104648.702584141</v>
      </c>
      <c r="F111" s="2">
        <v>16155.73</v>
      </c>
      <c r="G111" s="2">
        <v>24219.27</v>
      </c>
      <c r="H111" s="2">
        <v>11013</v>
      </c>
      <c r="I111" s="2">
        <v>5.72026586532593</v>
      </c>
      <c r="J111" s="2">
        <v>8.45336854457855</v>
      </c>
      <c r="K111" s="2">
        <v>2.58658397197723</v>
      </c>
      <c r="L111" s="2">
        <v>1.21199776232243</v>
      </c>
      <c r="M111" s="2">
        <v>24.13405585289</v>
      </c>
      <c r="N111" s="2">
        <v>11013</v>
      </c>
      <c r="O111" s="2">
        <v>104648.706054687</v>
      </c>
      <c r="P111" s="2">
        <v>-0.0034705469297478</v>
      </c>
      <c r="Q111" s="1" t="s">
        <v>6</v>
      </c>
      <c r="R111" s="2">
        <v>103552.907226562</v>
      </c>
      <c r="S111" s="2">
        <v>5.81463170051575</v>
      </c>
      <c r="T111" s="2">
        <v>9.19535195827484</v>
      </c>
      <c r="U111" s="2">
        <v>2.45516681671143</v>
      </c>
      <c r="V111" s="2">
        <v>1.26986898481846</v>
      </c>
      <c r="W111" s="2">
        <v>22.4795296192169</v>
      </c>
      <c r="X111" s="2">
        <v>10972</v>
      </c>
      <c r="Y111" s="2">
        <v>104094.662109375</v>
      </c>
      <c r="Z111" s="2">
        <v>-0.0676510203629732</v>
      </c>
      <c r="AA111" s="2">
        <v>-62.9585571289063</v>
      </c>
      <c r="AB111" s="2">
        <v>-0.29120260104537</v>
      </c>
      <c r="AC111" s="2">
        <v>-7599.47479248047</v>
      </c>
      <c r="AD111" s="2">
        <v>0.202281491830945</v>
      </c>
      <c r="AE111" s="2">
        <v>3730.78729248047</v>
      </c>
      <c r="AF111" s="2">
        <v>-0.102067056577653</v>
      </c>
      <c r="AG111" s="2">
        <v>-2621.48239135742</v>
      </c>
      <c r="AH111" s="2">
        <v>0.206487718969584</v>
      </c>
      <c r="AI111" s="2">
        <v>7252.39312744141</v>
      </c>
      <c r="AJ111" s="2">
        <v>0.0100461062975228</v>
      </c>
      <c r="AK111" s="2">
        <v>396.52569770813</v>
      </c>
      <c r="AL111" s="2">
        <v>1095.79357910156</v>
      </c>
      <c r="AM111" s="2">
        <v>1095.7903137207</v>
      </c>
      <c r="AN111" s="2">
        <v>0.003265380859375</v>
      </c>
      <c r="AO111" s="2">
        <v>4501.23388671875</v>
      </c>
      <c r="AP111" s="2">
        <v>-135639.802734375</v>
      </c>
      <c r="AQ111" s="2">
        <v>75472.6494140625</v>
      </c>
      <c r="AR111" s="2">
        <v>-10045.2799072266</v>
      </c>
      <c r="AS111" s="2">
        <v>119693.793945312</v>
      </c>
      <c r="AT111" s="2">
        <v>14291.4189453125</v>
      </c>
      <c r="AU111" s="1"/>
    </row>
    <row r="112" spans="1:47">
      <c r="A112" s="1" t="s">
        <v>6</v>
      </c>
      <c r="B112" s="2">
        <v>2017</v>
      </c>
      <c r="C112" s="2">
        <v>72974.36</v>
      </c>
      <c r="D112" s="2">
        <v>47002.58</v>
      </c>
      <c r="E112" s="2">
        <v>102308.607785927</v>
      </c>
      <c r="F112" s="2">
        <v>16746.2528</v>
      </c>
      <c r="G112" s="2">
        <v>24895.82</v>
      </c>
      <c r="H112" s="2">
        <v>11013</v>
      </c>
      <c r="I112" s="2">
        <v>5.53232836723328</v>
      </c>
      <c r="J112" s="2">
        <v>8.25682663917542</v>
      </c>
      <c r="K112" s="2">
        <v>2.55755600333214</v>
      </c>
      <c r="L112" s="2">
        <v>1.14332731068134</v>
      </c>
      <c r="M112" s="2">
        <v>26.5861306190491</v>
      </c>
      <c r="N112" s="2">
        <v>11013</v>
      </c>
      <c r="O112" s="2">
        <v>102308.602539062</v>
      </c>
      <c r="P112" s="2">
        <v>0.00524686434073374</v>
      </c>
      <c r="Q112" s="1" t="s">
        <v>6</v>
      </c>
      <c r="R112" s="2">
        <v>104648.706054687</v>
      </c>
      <c r="S112" s="2">
        <v>5.72026586532593</v>
      </c>
      <c r="T112" s="2">
        <v>8.45336854457855</v>
      </c>
      <c r="U112" s="2">
        <v>2.58658397197723</v>
      </c>
      <c r="V112" s="2">
        <v>1.21199776232243</v>
      </c>
      <c r="W112" s="2">
        <v>24.13405585289</v>
      </c>
      <c r="X112" s="2">
        <v>11013</v>
      </c>
      <c r="Y112" s="2">
        <v>103473.866210937</v>
      </c>
      <c r="Z112" s="2">
        <v>-0.106970135122538</v>
      </c>
      <c r="AA112" s="2">
        <v>-3742.09453582764</v>
      </c>
      <c r="AB112" s="2">
        <v>-0.0188757851719856</v>
      </c>
      <c r="AC112" s="2">
        <v>-4845.08264160156</v>
      </c>
      <c r="AD112" s="2">
        <v>-0.0588935830164701</v>
      </c>
      <c r="AE112" s="2">
        <v>3411.23661613464</v>
      </c>
      <c r="AF112" s="2">
        <v>-0.159159813076258</v>
      </c>
      <c r="AG112" s="2">
        <v>-5105.76971435547</v>
      </c>
      <c r="AH112" s="2">
        <v>0.273659393191338</v>
      </c>
      <c r="AI112" s="2">
        <v>7916.52465820313</v>
      </c>
      <c r="AJ112" s="2">
        <v>-0.0189906854066066</v>
      </c>
      <c r="AK112" s="2">
        <v>25.085608959198</v>
      </c>
      <c r="AL112" s="2">
        <v>-2340.09481811523</v>
      </c>
      <c r="AM112" s="2">
        <v>-2340.10021972656</v>
      </c>
      <c r="AN112" s="2">
        <v>0.005401611328125</v>
      </c>
      <c r="AO112" s="2">
        <v>759.139404296875</v>
      </c>
      <c r="AP112" s="2">
        <v>-140484.880859375</v>
      </c>
      <c r="AQ112" s="2">
        <v>78883.88671875</v>
      </c>
      <c r="AR112" s="2">
        <v>-15151.0491790771</v>
      </c>
      <c r="AS112" s="2">
        <v>127610.3203125</v>
      </c>
      <c r="AT112" s="2">
        <v>14316.5043945312</v>
      </c>
      <c r="AU112" s="1"/>
    </row>
    <row r="113" spans="1:47">
      <c r="A113" s="1" t="s">
        <v>6</v>
      </c>
      <c r="B113" s="2">
        <v>2018</v>
      </c>
      <c r="C113" s="2">
        <v>78963.52</v>
      </c>
      <c r="D113" s="2">
        <v>47428.33</v>
      </c>
      <c r="E113" s="2">
        <v>115623.195237658</v>
      </c>
      <c r="F113" s="2">
        <v>18300.7997</v>
      </c>
      <c r="G113" s="2">
        <v>19347.1</v>
      </c>
      <c r="H113" s="2">
        <v>11001</v>
      </c>
      <c r="I113" s="2">
        <v>6.00365018844604</v>
      </c>
      <c r="J113" s="2">
        <v>7.70814669132233</v>
      </c>
      <c r="K113" s="2">
        <v>3.23716151714325</v>
      </c>
      <c r="L113" s="2">
        <v>0.781479969620705</v>
      </c>
      <c r="M113" s="2">
        <v>29.1411600112915</v>
      </c>
      <c r="N113" s="2">
        <v>11001</v>
      </c>
      <c r="O113" s="2">
        <v>115623.200195312</v>
      </c>
      <c r="P113" s="2">
        <v>-0.00495765470259357</v>
      </c>
      <c r="Q113" s="1" t="s">
        <v>6</v>
      </c>
      <c r="R113" s="2">
        <v>102308.608398437</v>
      </c>
      <c r="S113" s="2">
        <v>5.53232836723328</v>
      </c>
      <c r="T113" s="2">
        <v>8.25682663917542</v>
      </c>
      <c r="U113" s="2">
        <v>2.55755600333214</v>
      </c>
      <c r="V113" s="2">
        <v>1.14332731068134</v>
      </c>
      <c r="W113" s="2">
        <v>26.5861306190491</v>
      </c>
      <c r="X113" s="2">
        <v>11013</v>
      </c>
      <c r="Y113" s="2">
        <v>108818.4140625</v>
      </c>
      <c r="Z113" s="2">
        <v>0.196999799460173</v>
      </c>
      <c r="AA113" s="2">
        <v>12552.5267944336</v>
      </c>
      <c r="AB113" s="2">
        <v>-0.139601737260818</v>
      </c>
      <c r="AC113" s="2">
        <v>-12100.4783935547</v>
      </c>
      <c r="AD113" s="2">
        <v>0.921003021299839</v>
      </c>
      <c r="AE113" s="2">
        <v>39772.9812011719</v>
      </c>
      <c r="AF113" s="2">
        <v>-0.96689185500145</v>
      </c>
      <c r="AG113" s="2">
        <v>-33866.5473632812</v>
      </c>
      <c r="AH113" s="2">
        <v>0.249839190393686</v>
      </c>
      <c r="AI113" s="2">
        <v>7057.44299316406</v>
      </c>
      <c r="AJ113" s="2">
        <v>-0.0179547660518438</v>
      </c>
      <c r="AK113" s="2">
        <v>-101.326959609985</v>
      </c>
      <c r="AL113" s="2">
        <v>13314.5874023437</v>
      </c>
      <c r="AM113" s="2">
        <v>13314.5962524414</v>
      </c>
      <c r="AN113" s="2">
        <v>-0.00885009765625</v>
      </c>
      <c r="AO113" s="2">
        <v>13311.6655273437</v>
      </c>
      <c r="AP113" s="2">
        <v>-152585.361328125</v>
      </c>
      <c r="AQ113" s="2">
        <v>118656.865234375</v>
      </c>
      <c r="AR113" s="2">
        <v>-49017.595703125</v>
      </c>
      <c r="AS113" s="2">
        <v>134667.765625</v>
      </c>
      <c r="AT113" s="2">
        <v>14215.1779785156</v>
      </c>
      <c r="AU113" s="1"/>
    </row>
    <row r="114" spans="1:47">
      <c r="A114" s="1" t="s">
        <v>6</v>
      </c>
      <c r="B114" s="2">
        <v>2019</v>
      </c>
      <c r="C114" s="2">
        <v>84479.16</v>
      </c>
      <c r="D114" s="2">
        <v>48389.19</v>
      </c>
      <c r="E114" s="2">
        <v>116186.008395204</v>
      </c>
      <c r="F114" s="2">
        <v>19272.9319</v>
      </c>
      <c r="G114" s="2">
        <v>20138.4</v>
      </c>
      <c r="H114" s="2">
        <v>11022</v>
      </c>
      <c r="I114" s="2">
        <v>5.92289662361145</v>
      </c>
      <c r="J114" s="2">
        <v>7.25722205638885</v>
      </c>
      <c r="K114" s="2">
        <v>3.27826422452927</v>
      </c>
      <c r="L114" s="2">
        <v>0.761149629950523</v>
      </c>
      <c r="M114" s="2">
        <v>31.0303287506104</v>
      </c>
      <c r="N114" s="2">
        <v>11022</v>
      </c>
      <c r="O114" s="2">
        <v>116185.993164062</v>
      </c>
      <c r="P114" s="2">
        <v>0.0152311418787576</v>
      </c>
      <c r="Q114" s="1" t="s">
        <v>6</v>
      </c>
      <c r="R114" s="2">
        <v>115623.193359375</v>
      </c>
      <c r="S114" s="2">
        <v>6.00365018844604</v>
      </c>
      <c r="T114" s="2">
        <v>7.70814669132233</v>
      </c>
      <c r="U114" s="2">
        <v>3.23716151714325</v>
      </c>
      <c r="V114" s="2">
        <v>0.781479969620705</v>
      </c>
      <c r="W114" s="2">
        <v>29.1411600112915</v>
      </c>
      <c r="X114" s="2">
        <v>11001</v>
      </c>
      <c r="Y114" s="2">
        <v>115903.630859375</v>
      </c>
      <c r="Z114" s="2">
        <v>-0.0409810328856111</v>
      </c>
      <c r="AA114" s="2">
        <v>-1758.6986541748</v>
      </c>
      <c r="AB114" s="2">
        <v>-0.136437369510531</v>
      </c>
      <c r="AC114" s="2">
        <v>-6372.83615112305</v>
      </c>
      <c r="AD114" s="2">
        <v>0.0980620626360178</v>
      </c>
      <c r="AE114" s="2">
        <v>3391.03799438477</v>
      </c>
      <c r="AF114" s="2">
        <v>-0.0901646837592125</v>
      </c>
      <c r="AG114" s="2">
        <v>-2824.41357421875</v>
      </c>
      <c r="AH114" s="2">
        <v>0.189104035496712</v>
      </c>
      <c r="AI114" s="2">
        <v>7855.38916015625</v>
      </c>
      <c r="AJ114" s="2">
        <v>0.00335617252858356</v>
      </c>
      <c r="AK114" s="2">
        <v>272.317320823669</v>
      </c>
      <c r="AL114" s="2">
        <v>562.813167572021</v>
      </c>
      <c r="AM114" s="2">
        <v>562.796157836914</v>
      </c>
      <c r="AN114" s="2">
        <v>0.0170097351074219</v>
      </c>
      <c r="AO114" s="2">
        <v>11552.9672851562</v>
      </c>
      <c r="AP114" s="2">
        <v>-158958.197265625</v>
      </c>
      <c r="AQ114" s="2">
        <v>122047.908203125</v>
      </c>
      <c r="AR114" s="2">
        <v>-51842.0092773437</v>
      </c>
      <c r="AS114" s="2">
        <v>142523.15625</v>
      </c>
      <c r="AT114" s="2">
        <v>14487.4951171875</v>
      </c>
      <c r="AU114" s="1"/>
    </row>
    <row r="115" spans="1:47">
      <c r="A115" s="1" t="s">
        <v>6</v>
      </c>
      <c r="B115" s="2">
        <v>2020</v>
      </c>
      <c r="C115" s="2">
        <v>85965.09</v>
      </c>
      <c r="D115" s="2">
        <v>47893.99</v>
      </c>
      <c r="E115" s="2">
        <v>117802.047345941</v>
      </c>
      <c r="F115" s="2">
        <v>19290.32</v>
      </c>
      <c r="G115" s="2">
        <v>19950.48</v>
      </c>
      <c r="H115" s="2">
        <v>11040</v>
      </c>
      <c r="I115" s="2">
        <v>5.97701251506805</v>
      </c>
      <c r="J115" s="2">
        <v>7.18245959281921</v>
      </c>
      <c r="K115" s="2">
        <v>3.22162771224976</v>
      </c>
      <c r="L115" s="2">
        <v>0.73688643425703</v>
      </c>
      <c r="M115" s="2">
        <v>31.3444519042969</v>
      </c>
      <c r="N115" s="2">
        <v>11040</v>
      </c>
      <c r="O115" s="2">
        <v>117802.050292969</v>
      </c>
      <c r="P115" s="2">
        <v>-0.00294702754763421</v>
      </c>
      <c r="Q115" s="1" t="s">
        <v>6</v>
      </c>
      <c r="R115" s="2">
        <v>116186.010742187</v>
      </c>
      <c r="S115" s="2">
        <v>5.92289662361145</v>
      </c>
      <c r="T115" s="2">
        <v>7.25722205638885</v>
      </c>
      <c r="U115" s="2">
        <v>3.27826422452927</v>
      </c>
      <c r="V115" s="2">
        <v>0.761149629950523</v>
      </c>
      <c r="W115" s="2">
        <v>31.0303287506104</v>
      </c>
      <c r="X115" s="2">
        <v>11022</v>
      </c>
      <c r="Y115" s="2">
        <v>116972.272460937</v>
      </c>
      <c r="Z115" s="2">
        <v>-0.0071360282599926</v>
      </c>
      <c r="AA115" s="2">
        <v>1911.55151367187</v>
      </c>
      <c r="AB115" s="2">
        <v>-0.0156272612512112</v>
      </c>
      <c r="AC115" s="2">
        <v>-5666.01992797852</v>
      </c>
      <c r="AD115" s="2">
        <v>-0.0283757746219635</v>
      </c>
      <c r="AE115" s="2">
        <v>5843.78106689453</v>
      </c>
      <c r="AF115" s="2">
        <v>-0.0898920651525259</v>
      </c>
      <c r="AG115" s="2">
        <v>-3237.56730651855</v>
      </c>
      <c r="AH115" s="2">
        <v>0.0364739564247429</v>
      </c>
      <c r="AI115" s="2">
        <v>2533.66299438477</v>
      </c>
      <c r="AJ115" s="2">
        <v>0.00326647327165119</v>
      </c>
      <c r="AK115" s="2">
        <v>230.641057014465</v>
      </c>
      <c r="AL115" s="2">
        <v>1616.03894042969</v>
      </c>
      <c r="AM115" s="2">
        <v>1616.04891967773</v>
      </c>
      <c r="AN115" s="2">
        <v>-0.009979248046875</v>
      </c>
      <c r="AO115" s="2">
        <v>13464.5185546875</v>
      </c>
      <c r="AP115" s="2">
        <v>-164624.21484375</v>
      </c>
      <c r="AQ115" s="2">
        <v>127891.685546875</v>
      </c>
      <c r="AR115" s="2">
        <v>-55079.5771484375</v>
      </c>
      <c r="AS115" s="2">
        <v>145056.81640625</v>
      </c>
      <c r="AT115" s="2">
        <v>14718.1362304687</v>
      </c>
      <c r="AU115" s="1"/>
    </row>
    <row r="116" spans="1:47">
      <c r="A116" s="1" t="s">
        <v>6</v>
      </c>
      <c r="B116" s="2">
        <v>2021</v>
      </c>
      <c r="C116" s="2">
        <v>97127.75</v>
      </c>
      <c r="D116" s="2">
        <v>48138.42</v>
      </c>
      <c r="E116" s="2">
        <v>112093.296486115</v>
      </c>
      <c r="F116" s="2">
        <v>19205.8757</v>
      </c>
      <c r="G116" s="2">
        <v>25014.7791</v>
      </c>
      <c r="H116" s="2">
        <v>11010</v>
      </c>
      <c r="I116" s="2">
        <v>5.71741259098053</v>
      </c>
      <c r="J116" s="2">
        <v>7.29904323816299</v>
      </c>
      <c r="K116" s="2">
        <v>2.4967588186264</v>
      </c>
      <c r="L116" s="2">
        <v>0.820757761597633</v>
      </c>
      <c r="M116" s="2">
        <v>35.5986561775208</v>
      </c>
      <c r="N116" s="2">
        <v>11010</v>
      </c>
      <c r="O116" s="2">
        <v>112093.296386719</v>
      </c>
      <c r="P116" s="2">
        <v>9.9396042060107e-5</v>
      </c>
      <c r="Q116" s="1" t="s">
        <v>6</v>
      </c>
      <c r="R116" s="2">
        <v>117802.049804687</v>
      </c>
      <c r="S116" s="2">
        <v>5.97701251506805</v>
      </c>
      <c r="T116" s="2">
        <v>7.18245959281921</v>
      </c>
      <c r="U116" s="2">
        <v>3.22162771224976</v>
      </c>
      <c r="V116" s="2">
        <v>0.73688643425703</v>
      </c>
      <c r="W116" s="2">
        <v>31.3444519042969</v>
      </c>
      <c r="X116" s="2">
        <v>11040</v>
      </c>
      <c r="Y116" s="2">
        <v>114918.052734375</v>
      </c>
      <c r="Z116" s="2">
        <v>-0.115032754838467</v>
      </c>
      <c r="AA116" s="2">
        <v>-5742.40400695801</v>
      </c>
      <c r="AB116" s="2">
        <v>0.0623840363696218</v>
      </c>
      <c r="AC116" s="2">
        <v>1712.59272766113</v>
      </c>
      <c r="AD116" s="2">
        <v>-0.727692380547523</v>
      </c>
      <c r="AE116" s="2">
        <v>-25753.1437988281</v>
      </c>
      <c r="AF116" s="2">
        <v>0.360277712345123</v>
      </c>
      <c r="AG116" s="2">
        <v>10763.2891845703</v>
      </c>
      <c r="AH116" s="2">
        <v>0.372967839241028</v>
      </c>
      <c r="AI116" s="2">
        <v>13667.6489257812</v>
      </c>
      <c r="AJ116" s="2">
        <v>-0.0122909378260374</v>
      </c>
      <c r="AK116" s="2">
        <v>-356.734130859375</v>
      </c>
      <c r="AL116" s="2">
        <v>-5708.75079345703</v>
      </c>
      <c r="AM116" s="2">
        <v>-5708.75054931641</v>
      </c>
      <c r="AN116" s="2">
        <v>-0.000244140625</v>
      </c>
      <c r="AO116" s="2">
        <v>7722.11499023438</v>
      </c>
      <c r="AP116" s="2">
        <v>-162911.625</v>
      </c>
      <c r="AQ116" s="2">
        <v>102138.541503906</v>
      </c>
      <c r="AR116" s="2">
        <v>-44316.2880859375</v>
      </c>
      <c r="AS116" s="2">
        <v>158724.4609375</v>
      </c>
      <c r="AT116" s="2">
        <v>14361.4016113281</v>
      </c>
      <c r="AU116" s="1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4"/>
  <sheetViews>
    <sheetView tabSelected="1" zoomScale="85" zoomScaleNormal="85" workbookViewId="0">
      <selection activeCell="V27" sqref="V27"/>
    </sheetView>
  </sheetViews>
  <sheetFormatPr defaultColWidth="9" defaultRowHeight="15"/>
  <cols>
    <col min="1" max="1" width="8.66666666666667" style="1"/>
    <col min="2" max="2" width="8.66666666666667" style="1" customWidth="1"/>
    <col min="3" max="3" width="8.83333333333333" style="1" customWidth="1"/>
    <col min="4" max="6" width="8.75" style="1" customWidth="1"/>
    <col min="7" max="7" width="8.16666666666667" style="1" customWidth="1"/>
    <col min="8" max="8" width="8.08333333333333" style="1" customWidth="1"/>
    <col min="9" max="16384" width="8.66666666666667" style="1"/>
  </cols>
  <sheetData>
    <row r="1" spans="1:8">
      <c r="A1" s="1" t="s">
        <v>3</v>
      </c>
      <c r="C1" s="1" t="s">
        <v>62</v>
      </c>
      <c r="D1" s="1" t="s">
        <v>63</v>
      </c>
      <c r="E1" s="1" t="s">
        <v>64</v>
      </c>
      <c r="F1" s="1" t="s">
        <v>65</v>
      </c>
      <c r="G1" s="1" t="s">
        <v>66</v>
      </c>
      <c r="H1" s="1" t="s">
        <v>28</v>
      </c>
    </row>
    <row r="2" spans="2:9">
      <c r="B2" s="2">
        <v>2001</v>
      </c>
      <c r="C2" s="3">
        <v>7.65673522949219</v>
      </c>
      <c r="D2" s="3">
        <v>-15.4415087890625</v>
      </c>
      <c r="E2" s="3">
        <v>10.3136047363281</v>
      </c>
      <c r="F2" s="3">
        <v>-5.30563842773438</v>
      </c>
      <c r="G2" s="3">
        <v>10.7757189941406</v>
      </c>
      <c r="H2" s="3">
        <v>1.13719017028809</v>
      </c>
      <c r="I2" s="3"/>
    </row>
    <row r="3" spans="2:8">
      <c r="B3" s="2">
        <v>2002</v>
      </c>
      <c r="C3" s="3">
        <v>-3.17771148681641</v>
      </c>
      <c r="D3" s="3">
        <v>-5.3553173828125</v>
      </c>
      <c r="E3" s="3">
        <v>3.74231628417969</v>
      </c>
      <c r="F3" s="3">
        <v>-6.99919189453125</v>
      </c>
      <c r="G3" s="3">
        <v>10.2132708740234</v>
      </c>
      <c r="H3" s="3">
        <v>2.10624755859375</v>
      </c>
    </row>
    <row r="4" spans="2:8">
      <c r="B4" s="2">
        <v>2003</v>
      </c>
      <c r="C4" s="3">
        <v>-2.50076156616211</v>
      </c>
      <c r="D4" s="3">
        <v>-8.61572326660156</v>
      </c>
      <c r="E4" s="3">
        <v>-0.747263488769531</v>
      </c>
      <c r="F4" s="3">
        <v>1.1223950958252</v>
      </c>
      <c r="G4" s="3">
        <v>10.1174291992187</v>
      </c>
      <c r="H4" s="3">
        <v>1.78784103393555</v>
      </c>
    </row>
    <row r="5" spans="2:8">
      <c r="B5" s="2">
        <v>2004</v>
      </c>
      <c r="C5" s="3">
        <v>0.692711639404297</v>
      </c>
      <c r="D5" s="3">
        <v>-8.38240905761719</v>
      </c>
      <c r="E5" s="3">
        <v>-1.8677409362793</v>
      </c>
      <c r="F5" s="3">
        <v>4.32208740234375</v>
      </c>
      <c r="G5" s="3">
        <v>12.224677734375</v>
      </c>
      <c r="H5" s="3">
        <v>2.09561706542969</v>
      </c>
    </row>
    <row r="6" spans="2:8">
      <c r="B6" s="2">
        <v>2005</v>
      </c>
      <c r="C6" s="3">
        <v>5.57525390625</v>
      </c>
      <c r="D6" s="3">
        <v>-16.36255859375</v>
      </c>
      <c r="E6" s="3">
        <v>-10.4567883300781</v>
      </c>
      <c r="F6" s="3">
        <v>13.1466320800781</v>
      </c>
      <c r="G6" s="3">
        <v>9.40841918945313</v>
      </c>
      <c r="H6" s="3">
        <v>2.67591766357422</v>
      </c>
    </row>
    <row r="7" spans="2:8">
      <c r="B7" s="2">
        <v>2006</v>
      </c>
      <c r="C7" s="3">
        <v>-1.7682795715332</v>
      </c>
      <c r="D7" s="3">
        <v>-12.8666845703125</v>
      </c>
      <c r="E7" s="3">
        <v>13.0387890625</v>
      </c>
      <c r="F7" s="3">
        <v>-8.91865966796875</v>
      </c>
      <c r="G7" s="3">
        <v>11.2734802246094</v>
      </c>
      <c r="H7" s="3">
        <v>3.78877471923828</v>
      </c>
    </row>
    <row r="8" spans="2:8">
      <c r="B8" s="2">
        <v>2007</v>
      </c>
      <c r="C8" s="3">
        <v>-0.0152034473419189</v>
      </c>
      <c r="D8" s="3">
        <v>-17.75623046875</v>
      </c>
      <c r="E8" s="3">
        <v>10.6437524414062</v>
      </c>
      <c r="F8" s="3">
        <v>-8.35236328125</v>
      </c>
      <c r="G8" s="3">
        <v>17.1354895019531</v>
      </c>
      <c r="H8" s="3">
        <v>4.56655395507812</v>
      </c>
    </row>
    <row r="9" spans="2:8">
      <c r="B9" s="2">
        <v>2008</v>
      </c>
      <c r="C9" s="3">
        <v>-4.35550872802734</v>
      </c>
      <c r="D9" s="3">
        <v>-16.7147937011719</v>
      </c>
      <c r="E9" s="3">
        <v>11.9254919433594</v>
      </c>
      <c r="F9" s="3">
        <v>-7.16134033203125</v>
      </c>
      <c r="G9" s="3">
        <v>7.05449035644531</v>
      </c>
      <c r="H9" s="3">
        <v>5.5706787109375</v>
      </c>
    </row>
    <row r="10" spans="2:8">
      <c r="B10" s="2">
        <v>2009</v>
      </c>
      <c r="C10" s="3">
        <v>-5.66573669433594</v>
      </c>
      <c r="D10" s="3">
        <v>-12.8672790527344</v>
      </c>
      <c r="E10" s="3">
        <v>12.0067639160156</v>
      </c>
      <c r="F10" s="3">
        <v>-4.08728637695313</v>
      </c>
      <c r="G10" s="3">
        <v>3.83627288818359</v>
      </c>
      <c r="H10" s="3">
        <v>4.81618713378906</v>
      </c>
    </row>
    <row r="11" spans="2:8">
      <c r="B11" s="2">
        <v>2010</v>
      </c>
      <c r="C11" s="3">
        <v>-0.909836730957031</v>
      </c>
      <c r="D11" s="3">
        <v>-10.1187652587891</v>
      </c>
      <c r="E11" s="3">
        <v>-2.3980354309082</v>
      </c>
      <c r="F11" s="3">
        <v>3.39415985107422</v>
      </c>
      <c r="G11" s="3">
        <v>9.458310546875</v>
      </c>
      <c r="H11" s="3">
        <v>5.31746765136719</v>
      </c>
    </row>
    <row r="12" spans="2:8">
      <c r="B12" s="2">
        <v>2011</v>
      </c>
      <c r="C12" s="3">
        <v>-9.93963928222656</v>
      </c>
      <c r="D12" s="3">
        <v>-16.6868530273438</v>
      </c>
      <c r="E12" s="3">
        <v>7.72736572265625</v>
      </c>
      <c r="F12" s="3">
        <v>-3.94199279785156</v>
      </c>
      <c r="G12" s="3">
        <v>10.4526196289063</v>
      </c>
      <c r="H12" s="3">
        <v>3.02509460449219</v>
      </c>
    </row>
    <row r="13" spans="2:8">
      <c r="B13" s="2">
        <v>2012</v>
      </c>
      <c r="C13" s="3">
        <v>2.91765594482422</v>
      </c>
      <c r="D13" s="3">
        <v>-9.66487182617188</v>
      </c>
      <c r="E13" s="3">
        <v>4.73701232910156</v>
      </c>
      <c r="F13" s="3">
        <v>-2.28930084228516</v>
      </c>
      <c r="G13" s="3">
        <v>7.160869140625</v>
      </c>
      <c r="H13" s="3">
        <v>2.50893768310547</v>
      </c>
    </row>
    <row r="14" spans="2:8">
      <c r="B14" s="2">
        <v>2013</v>
      </c>
      <c r="C14" s="3">
        <v>-6.236650390625</v>
      </c>
      <c r="D14" s="3">
        <v>-9.63913452148437</v>
      </c>
      <c r="E14" s="3">
        <v>5.12661437988281</v>
      </c>
      <c r="F14" s="3">
        <v>-3.27675079345703</v>
      </c>
      <c r="G14" s="3">
        <v>7.95126525878906</v>
      </c>
      <c r="H14" s="3">
        <v>2.14759963989258</v>
      </c>
    </row>
    <row r="15" spans="2:8">
      <c r="B15" s="2">
        <v>2014</v>
      </c>
      <c r="C15" s="3">
        <v>-2.29839752197266</v>
      </c>
      <c r="D15" s="3">
        <v>-6.08059326171875</v>
      </c>
      <c r="E15" s="3">
        <v>2.16415100097656</v>
      </c>
      <c r="F15" s="3">
        <v>-2.22109664916992</v>
      </c>
      <c r="G15" s="3">
        <v>5.61451293945312</v>
      </c>
      <c r="H15" s="3">
        <v>2.00588684082031</v>
      </c>
    </row>
    <row r="16" spans="2:8">
      <c r="B16" s="2">
        <v>2015</v>
      </c>
      <c r="C16" s="3">
        <v>-0.104969854354858</v>
      </c>
      <c r="D16" s="3">
        <v>-22.4784008789062</v>
      </c>
      <c r="E16" s="3">
        <v>22.9861401367187</v>
      </c>
      <c r="F16" s="3">
        <v>-8.12470458984375</v>
      </c>
      <c r="G16" s="3">
        <v>6.50402221679687</v>
      </c>
      <c r="H16" s="3">
        <v>0.725469665527344</v>
      </c>
    </row>
    <row r="17" spans="2:8">
      <c r="B17" s="2">
        <v>2016</v>
      </c>
      <c r="C17" s="3">
        <v>-4.29825805664063</v>
      </c>
      <c r="D17" s="3">
        <v>-8.56023376464844</v>
      </c>
      <c r="E17" s="3">
        <v>2.61520690917969</v>
      </c>
      <c r="F17" s="3">
        <v>-0.519678649902344</v>
      </c>
      <c r="G17" s="3">
        <v>7.68994018554687</v>
      </c>
      <c r="H17" s="3">
        <v>0.29183572769165</v>
      </c>
    </row>
    <row r="18" spans="2:8">
      <c r="B18" s="2">
        <v>2017</v>
      </c>
      <c r="C18" s="3">
        <v>-5.37804992675781</v>
      </c>
      <c r="D18" s="3">
        <v>-3.41633178710937</v>
      </c>
      <c r="E18" s="3">
        <v>0.314590282440186</v>
      </c>
      <c r="F18" s="3">
        <v>-3.56293151855469</v>
      </c>
      <c r="G18" s="3">
        <v>8.87049926757813</v>
      </c>
      <c r="H18" s="3">
        <v>-0.04026695728302</v>
      </c>
    </row>
    <row r="19" spans="2:8">
      <c r="B19" s="2">
        <v>2018</v>
      </c>
      <c r="C19" s="3">
        <v>0.691023559570312</v>
      </c>
      <c r="D19" s="3">
        <v>-5.75916381835937</v>
      </c>
      <c r="E19" s="3">
        <v>10.8020922851563</v>
      </c>
      <c r="F19" s="3">
        <v>-11.848505859375</v>
      </c>
      <c r="G19" s="3">
        <v>9.11657958984375</v>
      </c>
      <c r="H19" s="3">
        <v>-0.0804578590393066</v>
      </c>
    </row>
    <row r="20" spans="2:8">
      <c r="B20" s="2">
        <v>2019</v>
      </c>
      <c r="C20" s="3">
        <v>-1.61291976928711</v>
      </c>
      <c r="D20" s="3">
        <v>1.86682159423828</v>
      </c>
      <c r="E20" s="3">
        <v>-2.92031707763672</v>
      </c>
      <c r="F20" s="3">
        <v>-3.94593597412109</v>
      </c>
      <c r="G20" s="3">
        <v>6.18757873535156</v>
      </c>
      <c r="H20" s="3">
        <v>-0.0816407680511475</v>
      </c>
    </row>
    <row r="21" spans="2:8">
      <c r="B21" s="2">
        <v>2020</v>
      </c>
      <c r="C21" s="3">
        <v>-5.37836730957031</v>
      </c>
      <c r="D21" s="3">
        <v>-3.69027984619141</v>
      </c>
      <c r="E21" s="3">
        <v>-2.84874938964844</v>
      </c>
      <c r="F21" s="3">
        <v>-1.63835189819336</v>
      </c>
      <c r="G21" s="3">
        <v>1.19395042419434</v>
      </c>
      <c r="H21" s="3">
        <v>-0.0378305721282959</v>
      </c>
    </row>
    <row r="22" spans="2:8">
      <c r="B22" s="2">
        <v>2021</v>
      </c>
      <c r="C22" s="3">
        <v>-0.763224639892578</v>
      </c>
      <c r="D22" s="3">
        <v>2.88597320556641</v>
      </c>
      <c r="E22" s="3">
        <v>-22.5359765625</v>
      </c>
      <c r="F22" s="3">
        <v>13.1122131347656</v>
      </c>
      <c r="G22" s="3">
        <v>10.3965930175781</v>
      </c>
      <c r="H22" s="3">
        <v>0</v>
      </c>
    </row>
    <row r="28" spans="1:8">
      <c r="A28" s="1" t="s">
        <v>4</v>
      </c>
      <c r="C28" s="1" t="s">
        <v>62</v>
      </c>
      <c r="D28" s="1" t="s">
        <v>63</v>
      </c>
      <c r="E28" s="1" t="s">
        <v>64</v>
      </c>
      <c r="F28" s="1" t="s">
        <v>65</v>
      </c>
      <c r="G28" s="1" t="s">
        <v>66</v>
      </c>
      <c r="H28" s="1" t="s">
        <v>28</v>
      </c>
    </row>
    <row r="29" spans="2:8">
      <c r="B29" s="2">
        <v>2001</v>
      </c>
      <c r="C29" s="3">
        <v>-1.70942962646484</v>
      </c>
      <c r="D29" s="3">
        <v>-9.60817199707031</v>
      </c>
      <c r="E29" s="3">
        <v>7.85406311035156</v>
      </c>
      <c r="F29" s="3">
        <v>-0.264356727600098</v>
      </c>
      <c r="G29" s="3">
        <v>5.67768371582031</v>
      </c>
      <c r="H29" s="3">
        <v>0.177412338256836</v>
      </c>
    </row>
    <row r="30" spans="2:8">
      <c r="B30" s="2">
        <v>2002</v>
      </c>
      <c r="C30" s="3">
        <v>-0.558741683959961</v>
      </c>
      <c r="D30" s="3">
        <v>-2.33119155883789</v>
      </c>
      <c r="E30" s="3">
        <v>1.28490951538086</v>
      </c>
      <c r="F30" s="3">
        <v>0.596753158569336</v>
      </c>
      <c r="G30" s="3">
        <v>5.60486877441406</v>
      </c>
      <c r="H30" s="3">
        <v>0.187120952606201</v>
      </c>
    </row>
    <row r="31" spans="2:8">
      <c r="B31" s="2">
        <v>2003</v>
      </c>
      <c r="C31" s="3">
        <v>-1.35309051513672</v>
      </c>
      <c r="D31" s="3">
        <v>-9.47489501953125</v>
      </c>
      <c r="E31" s="3">
        <v>-3.91021728515625</v>
      </c>
      <c r="F31" s="3">
        <v>4.18629821777344</v>
      </c>
      <c r="G31" s="3">
        <v>10.0458355712891</v>
      </c>
      <c r="H31" s="3">
        <v>0.257739410400391</v>
      </c>
    </row>
    <row r="32" spans="2:8">
      <c r="B32" s="2">
        <v>2004</v>
      </c>
      <c r="C32" s="3">
        <v>5.03561065673828</v>
      </c>
      <c r="D32" s="3">
        <v>-4.76295074462891</v>
      </c>
      <c r="E32" s="3">
        <v>-3.63389404296875</v>
      </c>
      <c r="F32" s="3">
        <v>6.09745178222656</v>
      </c>
      <c r="G32" s="3">
        <v>9.73836242675781</v>
      </c>
      <c r="H32" s="3">
        <v>0.911925582885742</v>
      </c>
    </row>
    <row r="33" spans="2:8">
      <c r="B33" s="2">
        <v>2005</v>
      </c>
      <c r="C33" s="3">
        <v>8.17376708984375</v>
      </c>
      <c r="D33" s="3">
        <v>-11.2151513671875</v>
      </c>
      <c r="E33" s="3">
        <v>-8.93438842773437</v>
      </c>
      <c r="F33" s="3">
        <v>7.10252563476562</v>
      </c>
      <c r="G33" s="3">
        <v>14.0431286621094</v>
      </c>
      <c r="H33" s="3">
        <v>1.53540161132813</v>
      </c>
    </row>
    <row r="34" spans="2:8">
      <c r="B34" s="2">
        <v>2006</v>
      </c>
      <c r="C34" s="3">
        <v>-2.85083374023437</v>
      </c>
      <c r="D34" s="3">
        <v>-9.58735778808594</v>
      </c>
      <c r="E34" s="3">
        <v>0.918113250732422</v>
      </c>
      <c r="F34" s="3">
        <v>7.58994689941406</v>
      </c>
      <c r="G34" s="3">
        <v>7.67786376953125</v>
      </c>
      <c r="H34" s="3">
        <v>2.7865673828125</v>
      </c>
    </row>
    <row r="35" spans="2:8">
      <c r="B35" s="2">
        <v>2007</v>
      </c>
      <c r="C35" s="3">
        <v>-0.507146835327148</v>
      </c>
      <c r="D35" s="3">
        <v>-13.0768286132813</v>
      </c>
      <c r="E35" s="3">
        <v>6.67115661621094</v>
      </c>
      <c r="F35" s="3">
        <v>-1.216494140625</v>
      </c>
      <c r="G35" s="3">
        <v>12.4273205566406</v>
      </c>
      <c r="H35" s="3">
        <v>3.63252258300781</v>
      </c>
    </row>
    <row r="36" spans="2:8">
      <c r="B36" s="2">
        <v>2008</v>
      </c>
      <c r="C36" s="3">
        <v>-2.72931549072266</v>
      </c>
      <c r="D36" s="3">
        <v>-17.4191760253906</v>
      </c>
      <c r="E36" s="3">
        <v>-3.33241455078125</v>
      </c>
      <c r="F36" s="3">
        <v>6.75213989257812</v>
      </c>
      <c r="G36" s="3">
        <v>17.8229125976562</v>
      </c>
      <c r="H36" s="3">
        <v>5.68879150390625</v>
      </c>
    </row>
    <row r="37" spans="2:8">
      <c r="B37" s="2">
        <v>2009</v>
      </c>
      <c r="C37" s="3">
        <v>0.105288991928101</v>
      </c>
      <c r="D37" s="3">
        <v>-19.8602954101563</v>
      </c>
      <c r="E37" s="3">
        <v>26.9974731445312</v>
      </c>
      <c r="F37" s="3">
        <v>-8.31775634765625</v>
      </c>
      <c r="G37" s="3">
        <v>6.174833984375</v>
      </c>
      <c r="H37" s="3">
        <v>4.98441009521484</v>
      </c>
    </row>
    <row r="38" spans="2:8">
      <c r="B38" s="2">
        <v>2010</v>
      </c>
      <c r="C38" s="3">
        <v>-3.36351989746094</v>
      </c>
      <c r="D38" s="3">
        <v>-6.22488647460937</v>
      </c>
      <c r="E38" s="3">
        <v>0.723771896362305</v>
      </c>
      <c r="F38" s="3">
        <v>2.27415893554687</v>
      </c>
      <c r="G38" s="3">
        <v>15.7978588867187</v>
      </c>
      <c r="H38" s="3">
        <v>7.21427856445313</v>
      </c>
    </row>
    <row r="39" spans="2:8">
      <c r="B39" s="2">
        <v>2011</v>
      </c>
      <c r="C39" s="3">
        <v>-1.23621574401855</v>
      </c>
      <c r="D39" s="3">
        <v>-22.2510961914063</v>
      </c>
      <c r="E39" s="3">
        <v>8.34266052246094</v>
      </c>
      <c r="F39" s="3">
        <v>5.19250122070313</v>
      </c>
      <c r="G39" s="3">
        <v>20.1839184570313</v>
      </c>
      <c r="H39" s="3">
        <v>4.58271545410156</v>
      </c>
    </row>
    <row r="40" spans="2:8">
      <c r="B40" s="2">
        <v>2012</v>
      </c>
      <c r="C40" s="3">
        <v>-2.77655242919922</v>
      </c>
      <c r="D40" s="3">
        <v>-15.973525390625</v>
      </c>
      <c r="E40" s="3">
        <v>8.8225048828125</v>
      </c>
      <c r="F40" s="3">
        <v>1.7744645690918</v>
      </c>
      <c r="G40" s="3">
        <v>12.6850427246094</v>
      </c>
      <c r="H40" s="3">
        <v>4.24312713623047</v>
      </c>
    </row>
    <row r="41" spans="2:8">
      <c r="B41" s="2">
        <v>2013</v>
      </c>
      <c r="C41" s="3">
        <v>-14.5632702636719</v>
      </c>
      <c r="D41" s="3">
        <v>-13.8647424316406</v>
      </c>
      <c r="E41" s="3">
        <v>13.8597192382813</v>
      </c>
      <c r="F41" s="3">
        <v>-1.32383926391602</v>
      </c>
      <c r="G41" s="3">
        <v>11.5454541015625</v>
      </c>
      <c r="H41" s="3">
        <v>3.67277221679687</v>
      </c>
    </row>
    <row r="42" spans="2:8">
      <c r="B42" s="2">
        <v>2014</v>
      </c>
      <c r="C42" s="3">
        <v>-6.82949340820312</v>
      </c>
      <c r="D42" s="3">
        <v>-14.3601989746094</v>
      </c>
      <c r="E42" s="3">
        <v>10.3906323242187</v>
      </c>
      <c r="F42" s="3">
        <v>-1.48171417236328</v>
      </c>
      <c r="G42" s="3">
        <v>8.60786682128906</v>
      </c>
      <c r="H42" s="3">
        <v>2.12659957885742</v>
      </c>
    </row>
    <row r="43" spans="2:8">
      <c r="B43" s="2">
        <v>2015</v>
      </c>
      <c r="C43" s="3">
        <v>-6.149853515625</v>
      </c>
      <c r="D43" s="3">
        <v>-15.3784460449219</v>
      </c>
      <c r="E43" s="3">
        <v>19.919091796875</v>
      </c>
      <c r="F43" s="3">
        <v>-5.61136779785156</v>
      </c>
      <c r="G43" s="3">
        <v>2.37908554077148</v>
      </c>
      <c r="H43" s="3">
        <v>1.08941558837891</v>
      </c>
    </row>
    <row r="44" spans="2:8">
      <c r="B44" s="2">
        <v>2016</v>
      </c>
      <c r="C44" s="3">
        <v>-4.71838806152344</v>
      </c>
      <c r="D44" s="3">
        <v>-21.1546166992187</v>
      </c>
      <c r="E44" s="3">
        <v>24.3708935546875</v>
      </c>
      <c r="F44" s="3">
        <v>-12.01458984375</v>
      </c>
      <c r="G44" s="3">
        <v>7.68862976074219</v>
      </c>
      <c r="H44" s="3">
        <v>0.42091178894043</v>
      </c>
    </row>
    <row r="45" spans="2:8">
      <c r="B45" s="2">
        <v>2017</v>
      </c>
      <c r="C45" s="3">
        <v>-1.08485343933105</v>
      </c>
      <c r="D45" s="3">
        <v>13.6402319335937</v>
      </c>
      <c r="E45" s="3">
        <v>-18.7713256835938</v>
      </c>
      <c r="F45" s="3">
        <v>-10.6607690429688</v>
      </c>
      <c r="G45" s="3">
        <v>15.3100061035156</v>
      </c>
      <c r="H45" s="3">
        <v>-3.38816192626953</v>
      </c>
    </row>
    <row r="46" spans="2:8">
      <c r="B46" s="2">
        <v>2018</v>
      </c>
      <c r="C46" s="3">
        <v>7.67454711914062</v>
      </c>
      <c r="D46" s="3">
        <v>11.0504541015625</v>
      </c>
      <c r="E46" s="3">
        <v>62.1557470703125</v>
      </c>
      <c r="F46" s="3">
        <v>-81.0793701171875</v>
      </c>
      <c r="G46" s="3">
        <v>13.4272399902344</v>
      </c>
      <c r="H46" s="3">
        <v>-2.88287475585937</v>
      </c>
    </row>
    <row r="47" spans="2:8">
      <c r="B47" s="2">
        <v>2019</v>
      </c>
      <c r="C47" s="3">
        <v>-1.02935729980469</v>
      </c>
      <c r="D47" s="3">
        <v>-16.1311108398437</v>
      </c>
      <c r="E47" s="3">
        <v>17.056201171875</v>
      </c>
      <c r="F47" s="3">
        <v>-3.66808013916016</v>
      </c>
      <c r="G47" s="3">
        <v>7.67608337402344</v>
      </c>
      <c r="H47" s="3">
        <v>0.226000804901123</v>
      </c>
    </row>
    <row r="48" spans="2:8">
      <c r="B48" s="2">
        <v>2020</v>
      </c>
      <c r="C48" s="3">
        <v>6.07333312988281</v>
      </c>
      <c r="D48" s="3">
        <v>16.6680493164063</v>
      </c>
      <c r="E48" s="3">
        <v>-11.6399487304688</v>
      </c>
      <c r="F48" s="3">
        <v>-7.15353698730469</v>
      </c>
      <c r="G48" s="3">
        <v>-0.77296012878418</v>
      </c>
      <c r="H48" s="3">
        <v>0.231116142272949</v>
      </c>
    </row>
    <row r="49" spans="2:8">
      <c r="B49" s="2">
        <v>2021</v>
      </c>
      <c r="C49" s="3">
        <v>-8.29365234375</v>
      </c>
      <c r="D49" s="3">
        <v>1.90680221557617</v>
      </c>
      <c r="E49" s="3">
        <v>-35.0285083007812</v>
      </c>
      <c r="F49" s="3">
        <v>17.144326171875</v>
      </c>
      <c r="G49" s="3">
        <v>19.5543786621094</v>
      </c>
      <c r="H49" s="3">
        <v>-1.60989440917969</v>
      </c>
    </row>
    <row r="55" spans="1:8">
      <c r="A55" s="1" t="s">
        <v>5</v>
      </c>
      <c r="C55" s="1" t="s">
        <v>62</v>
      </c>
      <c r="D55" s="1" t="s">
        <v>63</v>
      </c>
      <c r="E55" s="1" t="s">
        <v>64</v>
      </c>
      <c r="F55" s="1" t="s">
        <v>65</v>
      </c>
      <c r="G55" s="1" t="s">
        <v>66</v>
      </c>
      <c r="H55" s="1" t="s">
        <v>28</v>
      </c>
    </row>
    <row r="56" spans="2:8">
      <c r="B56" s="2">
        <v>2001</v>
      </c>
      <c r="C56" s="3">
        <v>-5.07762603759766</v>
      </c>
      <c r="D56" s="3">
        <v>-32.7730346679688</v>
      </c>
      <c r="E56" s="3">
        <v>31.921123046875</v>
      </c>
      <c r="F56" s="3">
        <v>-1.81522994995117</v>
      </c>
      <c r="G56" s="3">
        <v>21.0199267578125</v>
      </c>
      <c r="H56" s="3">
        <v>0.913503875732422</v>
      </c>
    </row>
    <row r="57" spans="2:8">
      <c r="B57" s="2">
        <v>2002</v>
      </c>
      <c r="C57" s="3">
        <v>5.87276672363281</v>
      </c>
      <c r="D57" s="3">
        <v>-3.57512542724609</v>
      </c>
      <c r="E57" s="3">
        <v>3.94189239501953</v>
      </c>
      <c r="F57" s="3">
        <v>3.63906555175781</v>
      </c>
      <c r="G57" s="3">
        <v>21.64578125</v>
      </c>
      <c r="H57" s="3">
        <v>1.43437423706055</v>
      </c>
    </row>
    <row r="58" spans="2:8">
      <c r="B58" s="2">
        <v>2003</v>
      </c>
      <c r="C58" s="3">
        <v>-14.8228662109375</v>
      </c>
      <c r="D58" s="3">
        <v>5.12914428710937</v>
      </c>
      <c r="E58" s="3">
        <v>-18.0000231933594</v>
      </c>
      <c r="F58" s="3">
        <v>11.2202062988281</v>
      </c>
      <c r="G58" s="3">
        <v>39.325908203125</v>
      </c>
      <c r="H58" s="3">
        <v>1.49280670166016</v>
      </c>
    </row>
    <row r="59" spans="2:8">
      <c r="B59" s="2">
        <v>2004</v>
      </c>
      <c r="C59" s="3">
        <v>22.6038623046875</v>
      </c>
      <c r="D59" s="3">
        <v>-23.3874975585938</v>
      </c>
      <c r="E59" s="3">
        <v>-15.6723620605469</v>
      </c>
      <c r="F59" s="3">
        <v>20.3253503417969</v>
      </c>
      <c r="G59" s="3">
        <v>59.5407080078125</v>
      </c>
      <c r="H59" s="3">
        <v>2.00591888427734</v>
      </c>
    </row>
    <row r="60" spans="2:8">
      <c r="B60" s="2">
        <v>2005</v>
      </c>
      <c r="C60" s="3">
        <v>29.2695947265625</v>
      </c>
      <c r="D60" s="3">
        <v>-35.8213500976563</v>
      </c>
      <c r="E60" s="3">
        <v>36.4740014648438</v>
      </c>
      <c r="F60" s="3">
        <v>-5.23851623535156</v>
      </c>
      <c r="G60" s="3">
        <v>57.686162109375</v>
      </c>
      <c r="H60" s="3">
        <v>2.55335952758789</v>
      </c>
    </row>
    <row r="61" spans="2:8">
      <c r="B61" s="2">
        <v>2006</v>
      </c>
      <c r="C61" s="3">
        <v>-16.8926647949219</v>
      </c>
      <c r="D61" s="3">
        <v>-43.8453857421875</v>
      </c>
      <c r="E61" s="3">
        <v>11.3386047363281</v>
      </c>
      <c r="F61" s="3">
        <v>13.1166979980469</v>
      </c>
      <c r="G61" s="3">
        <v>60.6679052734375</v>
      </c>
      <c r="H61" s="3">
        <v>3.23252136230469</v>
      </c>
    </row>
    <row r="62" spans="2:8">
      <c r="B62" s="2">
        <v>2007</v>
      </c>
      <c r="C62" s="3">
        <v>2.18738876342773</v>
      </c>
      <c r="D62" s="3">
        <v>-83.799306640625</v>
      </c>
      <c r="E62" s="3">
        <v>33.9228515625</v>
      </c>
      <c r="F62" s="3">
        <v>-6.82906799316406</v>
      </c>
      <c r="G62" s="3">
        <v>93.493466796875</v>
      </c>
      <c r="H62" s="3">
        <v>3.30060028076172</v>
      </c>
    </row>
    <row r="63" spans="2:8">
      <c r="B63" s="2">
        <v>2008</v>
      </c>
      <c r="C63" s="3">
        <v>8.744921875</v>
      </c>
      <c r="D63" s="3">
        <v>-103.7286328125</v>
      </c>
      <c r="E63" s="3">
        <v>14.7056884765625</v>
      </c>
      <c r="F63" s="3">
        <v>21.361806640625</v>
      </c>
      <c r="G63" s="3">
        <v>80.7447119140625</v>
      </c>
      <c r="H63" s="3">
        <v>3.57665832519531</v>
      </c>
    </row>
    <row r="64" spans="2:8">
      <c r="B64" s="2">
        <v>2009</v>
      </c>
      <c r="C64" s="3">
        <v>-31.9733984375</v>
      </c>
      <c r="D64" s="3">
        <v>-97.516748046875</v>
      </c>
      <c r="E64" s="3">
        <v>120.6831640625</v>
      </c>
      <c r="F64" s="3">
        <v>-40.20244140625</v>
      </c>
      <c r="G64" s="3">
        <v>37.78986328125</v>
      </c>
      <c r="H64" s="3">
        <v>3.53364013671875</v>
      </c>
    </row>
    <row r="65" spans="2:8">
      <c r="B65" s="2">
        <v>2010</v>
      </c>
      <c r="C65" s="3">
        <v>116.489638671875</v>
      </c>
      <c r="D65" s="3">
        <v>-93.669990234375</v>
      </c>
      <c r="E65" s="3">
        <v>2.38187057495117</v>
      </c>
      <c r="F65" s="3">
        <v>10.5673486328125</v>
      </c>
      <c r="G65" s="3">
        <v>85.512724609375</v>
      </c>
      <c r="H65" s="3">
        <v>13.7601147460938</v>
      </c>
    </row>
    <row r="66" spans="2:8">
      <c r="B66" s="2">
        <v>2011</v>
      </c>
      <c r="C66" s="3">
        <v>-11.6642565917969</v>
      </c>
      <c r="D66" s="3">
        <v>-110.243603515625</v>
      </c>
      <c r="E66" s="3">
        <v>12.5592443847656</v>
      </c>
      <c r="F66" s="3">
        <v>25.5621801757813</v>
      </c>
      <c r="G66" s="3">
        <v>116.779375</v>
      </c>
      <c r="H66" s="3">
        <v>3.68761657714844</v>
      </c>
    </row>
    <row r="67" spans="2:8">
      <c r="B67" s="2">
        <v>2012</v>
      </c>
      <c r="C67" s="3">
        <v>15.5286022949219</v>
      </c>
      <c r="D67" s="3">
        <v>-87.007939453125</v>
      </c>
      <c r="E67" s="3">
        <v>59.9018701171875</v>
      </c>
      <c r="F67" s="3">
        <v>-11.1075207519531</v>
      </c>
      <c r="G67" s="3">
        <v>52.9510888671875</v>
      </c>
      <c r="H67" s="3">
        <v>3.04262298583984</v>
      </c>
    </row>
    <row r="68" spans="2:8">
      <c r="B68" s="2">
        <v>2013</v>
      </c>
      <c r="C68" s="3">
        <v>47.0417822265625</v>
      </c>
      <c r="D68" s="3">
        <v>-36.9421240234375</v>
      </c>
      <c r="E68" s="3">
        <v>19.4036315917969</v>
      </c>
      <c r="F68" s="3">
        <v>2.52539443969727</v>
      </c>
      <c r="G68" s="3">
        <v>36.4970336914063</v>
      </c>
      <c r="H68" s="3">
        <v>2.81231170654297</v>
      </c>
    </row>
    <row r="69" spans="2:8">
      <c r="B69" s="2">
        <v>2014</v>
      </c>
      <c r="C69" s="3">
        <v>-22.2659057617187</v>
      </c>
      <c r="D69" s="3">
        <v>-56.994423828125</v>
      </c>
      <c r="E69" s="3">
        <v>39.3038403320312</v>
      </c>
      <c r="F69" s="3">
        <v>-22.7119384765625</v>
      </c>
      <c r="G69" s="3">
        <v>27.1157348632813</v>
      </c>
      <c r="H69" s="3">
        <v>3.86707305908203</v>
      </c>
    </row>
    <row r="70" spans="2:8">
      <c r="B70" s="2">
        <v>2015</v>
      </c>
      <c r="C70" s="3">
        <v>-47.9567822265625</v>
      </c>
      <c r="D70" s="3">
        <v>-101.80720703125</v>
      </c>
      <c r="E70" s="3">
        <v>189.63787109375</v>
      </c>
      <c r="F70" s="3">
        <v>-79.3089697265625</v>
      </c>
      <c r="G70" s="3">
        <v>34.0507421875</v>
      </c>
      <c r="H70" s="3">
        <v>2.36954483032227</v>
      </c>
    </row>
    <row r="71" spans="2:8">
      <c r="B71" s="2">
        <v>2016</v>
      </c>
      <c r="C71" s="3">
        <v>8.387060546875</v>
      </c>
      <c r="D71" s="3">
        <v>-46.2798974609375</v>
      </c>
      <c r="E71" s="3">
        <v>10.3217724609375</v>
      </c>
      <c r="F71" s="3">
        <v>-13.6805554199219</v>
      </c>
      <c r="G71" s="3">
        <v>57.145361328125</v>
      </c>
      <c r="H71" s="3">
        <v>3.25250946044922</v>
      </c>
    </row>
    <row r="72" spans="2:8">
      <c r="B72" s="2">
        <v>2017</v>
      </c>
      <c r="C72" s="3">
        <v>-30.9580419921875</v>
      </c>
      <c r="D72" s="3">
        <v>-58.6747265625</v>
      </c>
      <c r="E72" s="3">
        <v>52.5691015625</v>
      </c>
      <c r="F72" s="3">
        <v>-36.8339965820312</v>
      </c>
      <c r="G72" s="3">
        <v>54.9847412109375</v>
      </c>
      <c r="H72" s="3">
        <v>3.67928497314453</v>
      </c>
    </row>
    <row r="73" spans="2:8">
      <c r="B73" s="2">
        <v>2018</v>
      </c>
      <c r="C73" s="3">
        <v>117.159697265625</v>
      </c>
      <c r="D73" s="3">
        <v>-126.29607421875</v>
      </c>
      <c r="E73" s="3">
        <v>324.77197265625</v>
      </c>
      <c r="F73" s="3">
        <v>-245.73759765625</v>
      </c>
      <c r="G73" s="3">
        <v>48.0306103515625</v>
      </c>
      <c r="H73" s="3">
        <v>1.95006301879883</v>
      </c>
    </row>
    <row r="74" spans="2:8">
      <c r="B74" s="2">
        <v>2019</v>
      </c>
      <c r="C74" s="3">
        <v>-14.9447094726562</v>
      </c>
      <c r="D74" s="3">
        <v>-49.464072265625</v>
      </c>
      <c r="E74" s="3">
        <v>19.7744958496094</v>
      </c>
      <c r="F74" s="3">
        <v>-20.6301196289063</v>
      </c>
      <c r="G74" s="3">
        <v>64.6902294921875</v>
      </c>
      <c r="H74" s="3">
        <v>2.57881317138672</v>
      </c>
    </row>
    <row r="75" spans="2:8">
      <c r="B75" s="2">
        <v>2020</v>
      </c>
      <c r="C75" s="3">
        <v>18.4205493164063</v>
      </c>
      <c r="D75" s="3">
        <v>-69.63796875</v>
      </c>
      <c r="E75" s="3">
        <v>72.9265087890625</v>
      </c>
      <c r="F75" s="3">
        <v>-23.5837841796875</v>
      </c>
      <c r="G75" s="3">
        <v>24.9156396484375</v>
      </c>
      <c r="H75" s="3">
        <v>2.113125</v>
      </c>
    </row>
    <row r="76" spans="2:8">
      <c r="B76" s="2">
        <v>2021</v>
      </c>
      <c r="C76" s="3">
        <v>-48.3671630859375</v>
      </c>
      <c r="D76" s="3">
        <v>12.3331518554687</v>
      </c>
      <c r="E76" s="3">
        <v>-199.966953125</v>
      </c>
      <c r="F76" s="3">
        <v>77.3763525390625</v>
      </c>
      <c r="G76" s="3">
        <v>106.725517578125</v>
      </c>
      <c r="H76" s="3">
        <v>-1.95744689941406</v>
      </c>
    </row>
    <row r="79" spans="11:11">
      <c r="K79" s="1" t="s">
        <v>67</v>
      </c>
    </row>
    <row r="82" spans="1:8">
      <c r="A82" s="1" t="s">
        <v>6</v>
      </c>
      <c r="C82" s="1" t="s">
        <v>62</v>
      </c>
      <c r="D82" s="1" t="s">
        <v>63</v>
      </c>
      <c r="E82" s="1" t="s">
        <v>64</v>
      </c>
      <c r="F82" s="1" t="s">
        <v>65</v>
      </c>
      <c r="G82" s="1" t="s">
        <v>66</v>
      </c>
      <c r="H82" s="1" t="s">
        <v>28</v>
      </c>
    </row>
    <row r="83" spans="2:8">
      <c r="B83" s="2">
        <v>2001</v>
      </c>
      <c r="C83" s="4">
        <f t="shared" ref="C83:H98" si="0">C2+C29+C56</f>
        <v>0.869679565429688</v>
      </c>
      <c r="D83" s="4">
        <f t="shared" si="0"/>
        <v>-57.8227154541016</v>
      </c>
      <c r="E83" s="4">
        <f t="shared" si="0"/>
        <v>50.0887908935547</v>
      </c>
      <c r="F83" s="4">
        <f t="shared" si="0"/>
        <v>-7.38522510528565</v>
      </c>
      <c r="G83" s="4">
        <f t="shared" si="0"/>
        <v>37.4733294677734</v>
      </c>
      <c r="H83" s="4">
        <f t="shared" si="0"/>
        <v>2.22810638427734</v>
      </c>
    </row>
    <row r="84" spans="2:8">
      <c r="B84" s="2">
        <v>2002</v>
      </c>
      <c r="C84" s="4">
        <f t="shared" si="0"/>
        <v>2.13631355285645</v>
      </c>
      <c r="D84" s="4">
        <f t="shared" si="0"/>
        <v>-11.2616343688965</v>
      </c>
      <c r="E84" s="4">
        <f t="shared" si="0"/>
        <v>8.96911819458008</v>
      </c>
      <c r="F84" s="4">
        <f t="shared" si="0"/>
        <v>-2.7633731842041</v>
      </c>
      <c r="G84" s="4">
        <f t="shared" si="0"/>
        <v>37.4639208984375</v>
      </c>
      <c r="H84" s="4">
        <f t="shared" si="0"/>
        <v>3.7277427482605</v>
      </c>
    </row>
    <row r="85" spans="2:8">
      <c r="B85" s="2">
        <v>2003</v>
      </c>
      <c r="C85" s="4">
        <f t="shared" si="0"/>
        <v>-18.6767182922363</v>
      </c>
      <c r="D85" s="4">
        <f t="shared" si="0"/>
        <v>-12.9614739990234</v>
      </c>
      <c r="E85" s="4">
        <f t="shared" si="0"/>
        <v>-22.6575039672852</v>
      </c>
      <c r="F85" s="4">
        <f t="shared" si="0"/>
        <v>16.5288996124268</v>
      </c>
      <c r="G85" s="4">
        <f t="shared" si="0"/>
        <v>59.4891729736328</v>
      </c>
      <c r="H85" s="4">
        <f t="shared" si="0"/>
        <v>3.53838714599609</v>
      </c>
    </row>
    <row r="86" spans="2:8">
      <c r="B86" s="2">
        <v>2004</v>
      </c>
      <c r="C86" s="4">
        <f t="shared" si="0"/>
        <v>28.3321846008301</v>
      </c>
      <c r="D86" s="4">
        <f t="shared" si="0"/>
        <v>-36.5328573608398</v>
      </c>
      <c r="E86" s="4">
        <f t="shared" si="0"/>
        <v>-21.1739970397949</v>
      </c>
      <c r="F86" s="4">
        <f t="shared" si="0"/>
        <v>30.7448895263672</v>
      </c>
      <c r="G86" s="4">
        <f t="shared" si="0"/>
        <v>81.5037481689453</v>
      </c>
      <c r="H86" s="4">
        <f t="shared" si="0"/>
        <v>5.01346153259277</v>
      </c>
    </row>
    <row r="87" spans="2:8">
      <c r="B87" s="2">
        <v>2005</v>
      </c>
      <c r="C87" s="4">
        <f t="shared" si="0"/>
        <v>43.0186157226563</v>
      </c>
      <c r="D87" s="4">
        <f t="shared" si="0"/>
        <v>-63.3990600585937</v>
      </c>
      <c r="E87" s="4">
        <f t="shared" si="0"/>
        <v>17.0828247070313</v>
      </c>
      <c r="F87" s="4">
        <f t="shared" si="0"/>
        <v>15.0106414794922</v>
      </c>
      <c r="G87" s="4">
        <f t="shared" si="0"/>
        <v>81.1377099609375</v>
      </c>
      <c r="H87" s="4">
        <f t="shared" si="0"/>
        <v>6.76467880249023</v>
      </c>
    </row>
    <row r="88" spans="2:8">
      <c r="B88" s="2">
        <v>2006</v>
      </c>
      <c r="C88" s="4">
        <f t="shared" si="0"/>
        <v>-21.5117781066895</v>
      </c>
      <c r="D88" s="4">
        <f t="shared" si="0"/>
        <v>-66.2994281005859</v>
      </c>
      <c r="E88" s="4">
        <f t="shared" si="0"/>
        <v>25.2955070495605</v>
      </c>
      <c r="F88" s="4">
        <f t="shared" si="0"/>
        <v>11.7879852294922</v>
      </c>
      <c r="G88" s="4">
        <f t="shared" si="0"/>
        <v>79.6192492675781</v>
      </c>
      <c r="H88" s="4">
        <f t="shared" si="0"/>
        <v>9.80786346435547</v>
      </c>
    </row>
    <row r="89" spans="2:8">
      <c r="B89" s="2">
        <v>2007</v>
      </c>
      <c r="C89" s="4">
        <f t="shared" si="0"/>
        <v>1.66503848075867</v>
      </c>
      <c r="D89" s="4">
        <f t="shared" si="0"/>
        <v>-114.632365722656</v>
      </c>
      <c r="E89" s="4">
        <f t="shared" si="0"/>
        <v>51.2377606201172</v>
      </c>
      <c r="F89" s="4">
        <f t="shared" si="0"/>
        <v>-16.3979254150391</v>
      </c>
      <c r="G89" s="4">
        <f t="shared" si="0"/>
        <v>123.056276855469</v>
      </c>
      <c r="H89" s="4">
        <f t="shared" si="0"/>
        <v>11.4996768188477</v>
      </c>
    </row>
    <row r="90" spans="2:8">
      <c r="B90" s="2">
        <v>2008</v>
      </c>
      <c r="C90" s="4">
        <f t="shared" si="0"/>
        <v>1.66009765625</v>
      </c>
      <c r="D90" s="4">
        <f t="shared" si="0"/>
        <v>-137.862602539062</v>
      </c>
      <c r="E90" s="4">
        <f t="shared" si="0"/>
        <v>23.2987658691406</v>
      </c>
      <c r="F90" s="4">
        <f t="shared" si="0"/>
        <v>20.9526062011719</v>
      </c>
      <c r="G90" s="4">
        <f t="shared" si="0"/>
        <v>105.622114868164</v>
      </c>
      <c r="H90" s="4">
        <f t="shared" si="0"/>
        <v>14.8361285400391</v>
      </c>
    </row>
    <row r="91" spans="2:8">
      <c r="B91" s="2">
        <v>2009</v>
      </c>
      <c r="C91" s="4">
        <f t="shared" si="0"/>
        <v>-37.5338461399078</v>
      </c>
      <c r="D91" s="4">
        <f t="shared" si="0"/>
        <v>-130.244322509766</v>
      </c>
      <c r="E91" s="4">
        <f t="shared" si="0"/>
        <v>159.687401123047</v>
      </c>
      <c r="F91" s="4">
        <f t="shared" si="0"/>
        <v>-52.6074841308594</v>
      </c>
      <c r="G91" s="4">
        <f t="shared" si="0"/>
        <v>47.8009701538086</v>
      </c>
      <c r="H91" s="4">
        <f t="shared" si="0"/>
        <v>13.3342373657227</v>
      </c>
    </row>
    <row r="92" spans="2:8">
      <c r="B92" s="2">
        <v>2010</v>
      </c>
      <c r="C92" s="4">
        <f t="shared" si="0"/>
        <v>112.216282043457</v>
      </c>
      <c r="D92" s="4">
        <f t="shared" si="0"/>
        <v>-110.013641967773</v>
      </c>
      <c r="E92" s="4">
        <f t="shared" si="0"/>
        <v>0.707607040405273</v>
      </c>
      <c r="F92" s="4">
        <f t="shared" si="0"/>
        <v>16.2356674194336</v>
      </c>
      <c r="G92" s="4">
        <f t="shared" si="0"/>
        <v>110.768894042969</v>
      </c>
      <c r="H92" s="4">
        <f t="shared" si="0"/>
        <v>26.2918609619141</v>
      </c>
    </row>
    <row r="93" spans="2:8">
      <c r="B93" s="2">
        <v>2011</v>
      </c>
      <c r="C93" s="4">
        <f t="shared" si="0"/>
        <v>-22.840111618042</v>
      </c>
      <c r="D93" s="4">
        <f t="shared" si="0"/>
        <v>-149.181552734375</v>
      </c>
      <c r="E93" s="4">
        <f t="shared" si="0"/>
        <v>28.6292706298828</v>
      </c>
      <c r="F93" s="4">
        <f t="shared" si="0"/>
        <v>26.8126885986328</v>
      </c>
      <c r="G93" s="4">
        <f t="shared" si="0"/>
        <v>147.415913085938</v>
      </c>
      <c r="H93" s="4">
        <f t="shared" si="0"/>
        <v>11.2954266357422</v>
      </c>
    </row>
    <row r="94" spans="2:8">
      <c r="B94" s="2">
        <v>2012</v>
      </c>
      <c r="C94" s="4">
        <f t="shared" si="0"/>
        <v>15.6697058105469</v>
      </c>
      <c r="D94" s="4">
        <f t="shared" si="0"/>
        <v>-112.646336669922</v>
      </c>
      <c r="E94" s="4">
        <f t="shared" si="0"/>
        <v>73.4613873291016</v>
      </c>
      <c r="F94" s="4">
        <f t="shared" si="0"/>
        <v>-11.6223570251465</v>
      </c>
      <c r="G94" s="4">
        <f t="shared" si="0"/>
        <v>72.7970007324219</v>
      </c>
      <c r="H94" s="4">
        <f t="shared" si="0"/>
        <v>9.79468780517578</v>
      </c>
    </row>
    <row r="95" spans="2:8">
      <c r="B95" s="2">
        <v>2013</v>
      </c>
      <c r="C95" s="4">
        <f t="shared" si="0"/>
        <v>26.2418615722656</v>
      </c>
      <c r="D95" s="4">
        <f t="shared" si="0"/>
        <v>-60.4460009765625</v>
      </c>
      <c r="E95" s="4">
        <f t="shared" si="0"/>
        <v>38.3899652099609</v>
      </c>
      <c r="F95" s="4">
        <f t="shared" si="0"/>
        <v>-2.07519561767578</v>
      </c>
      <c r="G95" s="4">
        <f t="shared" si="0"/>
        <v>55.9937530517578</v>
      </c>
      <c r="H95" s="4">
        <f t="shared" si="0"/>
        <v>8.63268356323242</v>
      </c>
    </row>
    <row r="96" spans="2:8">
      <c r="B96" s="2">
        <v>2014</v>
      </c>
      <c r="C96" s="4">
        <f t="shared" si="0"/>
        <v>-31.3937966918945</v>
      </c>
      <c r="D96" s="4">
        <f t="shared" si="0"/>
        <v>-77.4352160644531</v>
      </c>
      <c r="E96" s="4">
        <f t="shared" si="0"/>
        <v>51.8586236572266</v>
      </c>
      <c r="F96" s="4">
        <f t="shared" si="0"/>
        <v>-26.4147492980957</v>
      </c>
      <c r="G96" s="4">
        <f t="shared" si="0"/>
        <v>41.3381146240234</v>
      </c>
      <c r="H96" s="4">
        <f t="shared" si="0"/>
        <v>7.99955947875977</v>
      </c>
    </row>
    <row r="97" spans="2:8">
      <c r="B97" s="2">
        <v>2015</v>
      </c>
      <c r="C97" s="4">
        <f t="shared" si="0"/>
        <v>-54.2116055965424</v>
      </c>
      <c r="D97" s="4">
        <f t="shared" si="0"/>
        <v>-139.664053955078</v>
      </c>
      <c r="E97" s="4">
        <f t="shared" si="0"/>
        <v>232.543103027344</v>
      </c>
      <c r="F97" s="4">
        <f t="shared" si="0"/>
        <v>-93.0450421142578</v>
      </c>
      <c r="G97" s="4">
        <f t="shared" si="0"/>
        <v>42.9338499450684</v>
      </c>
      <c r="H97" s="4">
        <f t="shared" si="0"/>
        <v>4.18443008422852</v>
      </c>
    </row>
    <row r="98" spans="2:8">
      <c r="B98" s="2">
        <v>2016</v>
      </c>
      <c r="C98" s="4">
        <f t="shared" si="0"/>
        <v>-0.629585571289063</v>
      </c>
      <c r="D98" s="4">
        <f t="shared" si="0"/>
        <v>-75.9947479248047</v>
      </c>
      <c r="E98" s="4">
        <f t="shared" si="0"/>
        <v>37.3078729248047</v>
      </c>
      <c r="F98" s="4">
        <f t="shared" si="0"/>
        <v>-26.2148239135742</v>
      </c>
      <c r="G98" s="4">
        <f t="shared" si="0"/>
        <v>72.5239312744141</v>
      </c>
      <c r="H98" s="4">
        <f t="shared" si="0"/>
        <v>3.9652569770813</v>
      </c>
    </row>
    <row r="99" spans="2:8">
      <c r="B99" s="2">
        <v>2017</v>
      </c>
      <c r="C99" s="4">
        <f t="shared" ref="C99:H103" si="1">C18+C45+C72</f>
        <v>-37.4209453582764</v>
      </c>
      <c r="D99" s="4">
        <f t="shared" si="1"/>
        <v>-48.4508264160156</v>
      </c>
      <c r="E99" s="4">
        <f t="shared" si="1"/>
        <v>34.1123661613464</v>
      </c>
      <c r="F99" s="4">
        <f t="shared" si="1"/>
        <v>-51.0576971435547</v>
      </c>
      <c r="G99" s="4">
        <f t="shared" si="1"/>
        <v>79.1652465820312</v>
      </c>
      <c r="H99" s="4">
        <f t="shared" si="1"/>
        <v>0.25085608959198</v>
      </c>
    </row>
    <row r="100" spans="2:8">
      <c r="B100" s="2">
        <v>2018</v>
      </c>
      <c r="C100" s="4">
        <f t="shared" si="1"/>
        <v>125.525267944336</v>
      </c>
      <c r="D100" s="4">
        <f t="shared" si="1"/>
        <v>-121.004783935547</v>
      </c>
      <c r="E100" s="4">
        <f t="shared" si="1"/>
        <v>397.729812011719</v>
      </c>
      <c r="F100" s="4">
        <f t="shared" si="1"/>
        <v>-338.665473632812</v>
      </c>
      <c r="G100" s="4">
        <f t="shared" si="1"/>
        <v>70.5744299316406</v>
      </c>
      <c r="H100" s="4">
        <f t="shared" si="1"/>
        <v>-1.01326959609985</v>
      </c>
    </row>
    <row r="101" spans="2:8">
      <c r="B101" s="2">
        <v>2019</v>
      </c>
      <c r="C101" s="4">
        <f t="shared" si="1"/>
        <v>-17.586986541748</v>
      </c>
      <c r="D101" s="4">
        <f t="shared" si="1"/>
        <v>-63.7283615112305</v>
      </c>
      <c r="E101" s="4">
        <f t="shared" si="1"/>
        <v>33.9103799438477</v>
      </c>
      <c r="F101" s="4">
        <f t="shared" si="1"/>
        <v>-28.2441357421875</v>
      </c>
      <c r="G101" s="4">
        <f t="shared" si="1"/>
        <v>78.5538916015625</v>
      </c>
      <c r="H101" s="4">
        <f t="shared" si="1"/>
        <v>2.72317320823669</v>
      </c>
    </row>
    <row r="102" spans="2:8">
      <c r="B102" s="2">
        <v>2020</v>
      </c>
      <c r="C102" s="4">
        <f t="shared" si="1"/>
        <v>19.1155151367188</v>
      </c>
      <c r="D102" s="4">
        <f t="shared" si="1"/>
        <v>-56.6601992797852</v>
      </c>
      <c r="E102" s="4">
        <f t="shared" si="1"/>
        <v>58.4378106689453</v>
      </c>
      <c r="F102" s="4">
        <f t="shared" si="1"/>
        <v>-32.3756730651855</v>
      </c>
      <c r="G102" s="4">
        <f t="shared" si="1"/>
        <v>25.3366299438477</v>
      </c>
      <c r="H102" s="4">
        <f t="shared" si="1"/>
        <v>2.30641057014465</v>
      </c>
    </row>
    <row r="103" spans="2:8">
      <c r="B103" s="2">
        <v>2021</v>
      </c>
      <c r="C103" s="4">
        <f t="shared" si="1"/>
        <v>-57.4240400695801</v>
      </c>
      <c r="D103" s="4">
        <f t="shared" si="1"/>
        <v>17.1259272766113</v>
      </c>
      <c r="E103" s="4">
        <f t="shared" si="1"/>
        <v>-257.531437988281</v>
      </c>
      <c r="F103" s="4">
        <f t="shared" si="1"/>
        <v>107.632891845703</v>
      </c>
      <c r="G103" s="4">
        <f t="shared" si="1"/>
        <v>136.676489257812</v>
      </c>
      <c r="H103" s="4">
        <f t="shared" si="1"/>
        <v>-3.56734130859375</v>
      </c>
    </row>
    <row r="104" spans="3:8">
      <c r="C104" s="4"/>
      <c r="D104" s="4"/>
      <c r="E104" s="4"/>
      <c r="F104" s="4"/>
      <c r="G104" s="4"/>
      <c r="H104" s="4"/>
    </row>
  </sheetData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raw data</vt:lpstr>
      <vt:lpstr>LMDI raw data</vt:lpstr>
      <vt:lpstr>LMDI result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plum</dc:creator>
  <cp:lastModifiedBy>Elaine</cp:lastModifiedBy>
  <dcterms:created xsi:type="dcterms:W3CDTF">2015-06-05T18:19:00Z</dcterms:created>
  <dcterms:modified xsi:type="dcterms:W3CDTF">2025-08-25T06:09:30Z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8317D19021034F1198EF3C6B3BBA6B6C_12</vt:lpwstr>
  </property>
  <property fmtid="{D5CDD505-2E9C-101B-9397-08002B2CF9AE}" pid="3" name="KSOProductBuildVer">
    <vt:lpwstr>2052-12.1.0.21915</vt:lpwstr>
  </property>
</Properties>
</file>